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5" windowWidth="18135" windowHeight="7935"/>
  </bookViews>
  <sheets>
    <sheet name="备注" sheetId="3" r:id="rId1"/>
    <sheet name="双喜演示" sheetId="1" r:id="rId2"/>
    <sheet name="美满一生演示" sheetId="2" r:id="rId3"/>
  </sheets>
  <calcPr calcId="125725" iterate="1" iterateCount="1000" iterateDelta="0.01"/>
</workbook>
</file>

<file path=xl/calcChain.xml><?xml version="1.0" encoding="utf-8"?>
<calcChain xmlns="http://schemas.openxmlformats.org/spreadsheetml/2006/main">
  <c r="E4" i="2"/>
  <c r="A4"/>
  <c r="A5" s="1"/>
  <c r="A4" i="1"/>
  <c r="A5" s="1"/>
  <c r="B5" s="1"/>
  <c r="B4" i="2" l="1"/>
  <c r="C4" s="1"/>
  <c r="F4" s="1"/>
  <c r="B5"/>
  <c r="C5" s="1"/>
  <c r="E5" s="1"/>
  <c r="A6"/>
  <c r="A6" i="1"/>
  <c r="D4" i="2" l="1"/>
  <c r="G4" s="1"/>
  <c r="F5"/>
  <c r="A7"/>
  <c r="B6"/>
  <c r="C6" s="1"/>
  <c r="A7" i="1"/>
  <c r="B6"/>
  <c r="C6" s="1"/>
  <c r="D5" i="2" l="1"/>
  <c r="G5" s="1"/>
  <c r="B7"/>
  <c r="C7" s="1"/>
  <c r="A8"/>
  <c r="E6"/>
  <c r="F6"/>
  <c r="F7" s="1"/>
  <c r="D6" i="1"/>
  <c r="F6"/>
  <c r="F7" s="1"/>
  <c r="E6"/>
  <c r="E7" s="1"/>
  <c r="A8"/>
  <c r="B7"/>
  <c r="E7" i="2" l="1"/>
  <c r="D6"/>
  <c r="D7" s="1"/>
  <c r="A9"/>
  <c r="B8"/>
  <c r="D7" i="1"/>
  <c r="G6"/>
  <c r="A9"/>
  <c r="B8"/>
  <c r="C8" s="1"/>
  <c r="F8" s="1"/>
  <c r="F9" s="1"/>
  <c r="G6" i="2" l="1"/>
  <c r="C8"/>
  <c r="D8" s="1"/>
  <c r="D9" s="1"/>
  <c r="B9"/>
  <c r="C9" s="1"/>
  <c r="A10"/>
  <c r="G7"/>
  <c r="A10" i="1"/>
  <c r="B9"/>
  <c r="G7"/>
  <c r="D8"/>
  <c r="E8"/>
  <c r="E9" s="1"/>
  <c r="F8" i="2" l="1"/>
  <c r="F9" s="1"/>
  <c r="E8"/>
  <c r="E9" s="1"/>
  <c r="B10"/>
  <c r="C10" s="1"/>
  <c r="D10" s="1"/>
  <c r="A11"/>
  <c r="G8" i="1"/>
  <c r="D9"/>
  <c r="A11"/>
  <c r="B10"/>
  <c r="C10" s="1"/>
  <c r="F10" s="1"/>
  <c r="F11" s="1"/>
  <c r="G8" i="2" l="1"/>
  <c r="F10"/>
  <c r="E10"/>
  <c r="G9"/>
  <c r="A12"/>
  <c r="B11"/>
  <c r="C11" s="1"/>
  <c r="D11" s="1"/>
  <c r="E10" i="1"/>
  <c r="E11" s="1"/>
  <c r="G9"/>
  <c r="D10"/>
  <c r="A12"/>
  <c r="B11"/>
  <c r="F11" i="2" l="1"/>
  <c r="E11"/>
  <c r="A13"/>
  <c r="B12"/>
  <c r="G10"/>
  <c r="A13" i="1"/>
  <c r="B12"/>
  <c r="C12" s="1"/>
  <c r="F12" s="1"/>
  <c r="F13" s="1"/>
  <c r="D11"/>
  <c r="G10"/>
  <c r="C12" i="2" l="1"/>
  <c r="D12" s="1"/>
  <c r="B13"/>
  <c r="C13" s="1"/>
  <c r="A14"/>
  <c r="G11"/>
  <c r="G11" i="1"/>
  <c r="D12"/>
  <c r="A14"/>
  <c r="B13"/>
  <c r="E12"/>
  <c r="E13" s="1"/>
  <c r="D13" i="2" l="1"/>
  <c r="F12"/>
  <c r="F13" s="1"/>
  <c r="E12"/>
  <c r="E13" s="1"/>
  <c r="A15"/>
  <c r="B14"/>
  <c r="G12" i="1"/>
  <c r="D13"/>
  <c r="A15"/>
  <c r="B14"/>
  <c r="C14" s="1"/>
  <c r="F14" s="1"/>
  <c r="F15" s="1"/>
  <c r="G12" i="2" l="1"/>
  <c r="C14"/>
  <c r="D14" s="1"/>
  <c r="B15"/>
  <c r="C15" s="1"/>
  <c r="A16"/>
  <c r="G13"/>
  <c r="D14" i="1"/>
  <c r="G13"/>
  <c r="A16"/>
  <c r="B15"/>
  <c r="E14"/>
  <c r="E15" s="1"/>
  <c r="D15" i="2" l="1"/>
  <c r="F14"/>
  <c r="F15" s="1"/>
  <c r="E14"/>
  <c r="E15" s="1"/>
  <c r="A17"/>
  <c r="B16"/>
  <c r="G14" i="1"/>
  <c r="D15"/>
  <c r="A17"/>
  <c r="B16"/>
  <c r="C16" s="1"/>
  <c r="F16" s="1"/>
  <c r="F17" s="1"/>
  <c r="G14" i="2" l="1"/>
  <c r="C16"/>
  <c r="D16" s="1"/>
  <c r="D17" s="1"/>
  <c r="G15"/>
  <c r="B17"/>
  <c r="C17" s="1"/>
  <c r="A18"/>
  <c r="E16" i="1"/>
  <c r="E17" s="1"/>
  <c r="G15"/>
  <c r="D16"/>
  <c r="A18"/>
  <c r="B17"/>
  <c r="E16" i="2" l="1"/>
  <c r="E17" s="1"/>
  <c r="F16"/>
  <c r="F17" s="1"/>
  <c r="B18"/>
  <c r="A19"/>
  <c r="G16" i="1"/>
  <c r="D17"/>
  <c r="A19"/>
  <c r="B18"/>
  <c r="C18" s="1"/>
  <c r="C18" i="2" l="1"/>
  <c r="G16"/>
  <c r="A20"/>
  <c r="B19"/>
  <c r="C19" s="1"/>
  <c r="G17"/>
  <c r="D18" i="1"/>
  <c r="G17"/>
  <c r="A20"/>
  <c r="B19"/>
  <c r="F18"/>
  <c r="F19" s="1"/>
  <c r="E18"/>
  <c r="E19" s="1"/>
  <c r="F18" i="2" l="1"/>
  <c r="F19" s="1"/>
  <c r="D18"/>
  <c r="D19" s="1"/>
  <c r="D20" s="1"/>
  <c r="E18"/>
  <c r="E19" s="1"/>
  <c r="B20"/>
  <c r="C20" s="1"/>
  <c r="A21"/>
  <c r="A21" i="1"/>
  <c r="B20"/>
  <c r="C20" s="1"/>
  <c r="E20" s="1"/>
  <c r="E21" s="1"/>
  <c r="G18"/>
  <c r="D19"/>
  <c r="G18" i="2" l="1"/>
  <c r="B21"/>
  <c r="C21" s="1"/>
  <c r="D21" s="1"/>
  <c r="A22"/>
  <c r="E20"/>
  <c r="F20"/>
  <c r="F21" s="1"/>
  <c r="G19"/>
  <c r="D20" i="1"/>
  <c r="G19"/>
  <c r="A22"/>
  <c r="B21"/>
  <c r="F20"/>
  <c r="F21" s="1"/>
  <c r="E21" i="2" l="1"/>
  <c r="G20"/>
  <c r="A23"/>
  <c r="B22"/>
  <c r="C22" s="1"/>
  <c r="F22" s="1"/>
  <c r="E22"/>
  <c r="G20" i="1"/>
  <c r="D21"/>
  <c r="A23"/>
  <c r="B22"/>
  <c r="C22" s="1"/>
  <c r="E22" s="1"/>
  <c r="E23" s="1"/>
  <c r="D22" i="2" l="1"/>
  <c r="G21"/>
  <c r="A24"/>
  <c r="B23"/>
  <c r="C23" s="1"/>
  <c r="F22" i="1"/>
  <c r="F23" s="1"/>
  <c r="G21"/>
  <c r="D22"/>
  <c r="A24"/>
  <c r="B23"/>
  <c r="D23" i="2" l="1"/>
  <c r="E23"/>
  <c r="F23"/>
  <c r="A25"/>
  <c r="B24"/>
  <c r="C24" s="1"/>
  <c r="D24" s="1"/>
  <c r="G22"/>
  <c r="G22" i="1"/>
  <c r="D23"/>
  <c r="A25"/>
  <c r="B24"/>
  <c r="C24" s="1"/>
  <c r="E24" s="1"/>
  <c r="E25" s="1"/>
  <c r="G23" i="2" l="1"/>
  <c r="A26"/>
  <c r="B25"/>
  <c r="C25" s="1"/>
  <c r="D25" s="1"/>
  <c r="F24"/>
  <c r="E24"/>
  <c r="A26" i="1"/>
  <c r="B25"/>
  <c r="F24"/>
  <c r="F25" s="1"/>
  <c r="G23"/>
  <c r="D24"/>
  <c r="E25" i="2" l="1"/>
  <c r="F25"/>
  <c r="G24"/>
  <c r="B26"/>
  <c r="A27"/>
  <c r="A27" i="1"/>
  <c r="B26"/>
  <c r="C26" s="1"/>
  <c r="E26" s="1"/>
  <c r="E27" s="1"/>
  <c r="G24"/>
  <c r="D25"/>
  <c r="C26" i="2" l="1"/>
  <c r="F26" s="1"/>
  <c r="G25"/>
  <c r="A28"/>
  <c r="B27"/>
  <c r="C27" s="1"/>
  <c r="G25" i="1"/>
  <c r="D26"/>
  <c r="A28"/>
  <c r="B27"/>
  <c r="F26"/>
  <c r="F27" s="1"/>
  <c r="F27" i="2" l="1"/>
  <c r="D26"/>
  <c r="D27" s="1"/>
  <c r="E26"/>
  <c r="E27" s="1"/>
  <c r="B28"/>
  <c r="C28" s="1"/>
  <c r="A29"/>
  <c r="G26" i="1"/>
  <c r="D27"/>
  <c r="A29"/>
  <c r="B28"/>
  <c r="C28" s="1"/>
  <c r="E28" s="1"/>
  <c r="E29" s="1"/>
  <c r="G26" i="2" l="1"/>
  <c r="D28"/>
  <c r="G27"/>
  <c r="F28"/>
  <c r="E28"/>
  <c r="B29"/>
  <c r="C29" s="1"/>
  <c r="A30"/>
  <c r="F28" i="1"/>
  <c r="F29" s="1"/>
  <c r="G27"/>
  <c r="D28"/>
  <c r="A30"/>
  <c r="B29"/>
  <c r="D29" i="2" l="1"/>
  <c r="F29"/>
  <c r="E29"/>
  <c r="G28"/>
  <c r="A31"/>
  <c r="B30"/>
  <c r="G28" i="1"/>
  <c r="D29"/>
  <c r="A31"/>
  <c r="B30"/>
  <c r="C30" s="1"/>
  <c r="E30" s="1"/>
  <c r="E31" s="1"/>
  <c r="C30" i="2" l="1"/>
  <c r="E30" s="1"/>
  <c r="G29"/>
  <c r="A32"/>
  <c r="B31"/>
  <c r="C31" s="1"/>
  <c r="G29" i="1"/>
  <c r="D30"/>
  <c r="A32"/>
  <c r="B31"/>
  <c r="F30"/>
  <c r="F31" s="1"/>
  <c r="F30" i="2" l="1"/>
  <c r="F31" s="1"/>
  <c r="D30"/>
  <c r="D31" s="1"/>
  <c r="E31"/>
  <c r="A33"/>
  <c r="B32"/>
  <c r="C32" s="1"/>
  <c r="D31" i="1"/>
  <c r="G30"/>
  <c r="A33"/>
  <c r="B32"/>
  <c r="C32" s="1"/>
  <c r="E32" s="1"/>
  <c r="E33" s="1"/>
  <c r="D32" i="2" l="1"/>
  <c r="G30"/>
  <c r="B33"/>
  <c r="C33" s="1"/>
  <c r="A34"/>
  <c r="E32"/>
  <c r="F32"/>
  <c r="G31"/>
  <c r="A34" i="1"/>
  <c r="B33"/>
  <c r="D32"/>
  <c r="G31"/>
  <c r="F32"/>
  <c r="F33" s="1"/>
  <c r="D33" i="2" l="1"/>
  <c r="F33"/>
  <c r="E33"/>
  <c r="G32"/>
  <c r="B34"/>
  <c r="A35"/>
  <c r="G32" i="1"/>
  <c r="D33"/>
  <c r="A35"/>
  <c r="B34"/>
  <c r="C34" s="1"/>
  <c r="E34" s="1"/>
  <c r="E35" s="1"/>
  <c r="C34" i="2" l="1"/>
  <c r="D34" s="1"/>
  <c r="G33"/>
  <c r="A36"/>
  <c r="B35"/>
  <c r="C35" s="1"/>
  <c r="D34" i="1"/>
  <c r="G33"/>
  <c r="A36"/>
  <c r="B35"/>
  <c r="F34"/>
  <c r="F35" s="1"/>
  <c r="E34" i="2" l="1"/>
  <c r="E35" s="1"/>
  <c r="D35"/>
  <c r="F34"/>
  <c r="F35" s="1"/>
  <c r="A37"/>
  <c r="B36"/>
  <c r="C36" s="1"/>
  <c r="A37" i="1"/>
  <c r="B36"/>
  <c r="C36" s="1"/>
  <c r="E36" s="1"/>
  <c r="E37" s="1"/>
  <c r="G34"/>
  <c r="D35"/>
  <c r="D36" i="2" l="1"/>
  <c r="G34"/>
  <c r="G35"/>
  <c r="B37"/>
  <c r="C37" s="1"/>
  <c r="A38"/>
  <c r="F36"/>
  <c r="F37" s="1"/>
  <c r="E36"/>
  <c r="E37" s="1"/>
  <c r="D36" i="1"/>
  <c r="G35"/>
  <c r="A38"/>
  <c r="B37"/>
  <c r="F36"/>
  <c r="F37" s="1"/>
  <c r="D37" i="2" l="1"/>
  <c r="G36"/>
  <c r="A39"/>
  <c r="B38"/>
  <c r="A39" i="1"/>
  <c r="B38"/>
  <c r="C38" s="1"/>
  <c r="E38" s="1"/>
  <c r="E39" s="1"/>
  <c r="G36"/>
  <c r="D37"/>
  <c r="C38" i="2" l="1"/>
  <c r="D38" s="1"/>
  <c r="G37"/>
  <c r="B39"/>
  <c r="C39" s="1"/>
  <c r="A40"/>
  <c r="G37" i="1"/>
  <c r="D38"/>
  <c r="A40"/>
  <c r="B39"/>
  <c r="F38"/>
  <c r="F39" s="1"/>
  <c r="F38" i="2" l="1"/>
  <c r="F39" s="1"/>
  <c r="D39"/>
  <c r="E38"/>
  <c r="E39" s="1"/>
  <c r="A41"/>
  <c r="B40"/>
  <c r="C40" s="1"/>
  <c r="G38" i="1"/>
  <c r="D39"/>
  <c r="A41"/>
  <c r="B40"/>
  <c r="C40" s="1"/>
  <c r="E40" s="1"/>
  <c r="E41" s="1"/>
  <c r="D40" i="2" l="1"/>
  <c r="G38"/>
  <c r="B41"/>
  <c r="C41" s="1"/>
  <c r="A42"/>
  <c r="G39"/>
  <c r="E40"/>
  <c r="E41" s="1"/>
  <c r="F40"/>
  <c r="G39" i="1"/>
  <c r="D40"/>
  <c r="A42"/>
  <c r="B41"/>
  <c r="F40"/>
  <c r="F41" s="1"/>
  <c r="F41" i="2" l="1"/>
  <c r="D41"/>
  <c r="B42"/>
  <c r="A43"/>
  <c r="G40"/>
  <c r="G40" i="1"/>
  <c r="D41"/>
  <c r="A43"/>
  <c r="B42"/>
  <c r="C42" s="1"/>
  <c r="E42" s="1"/>
  <c r="E43" s="1"/>
  <c r="C42" i="2" l="1"/>
  <c r="E42" s="1"/>
  <c r="G41"/>
  <c r="A44"/>
  <c r="B43"/>
  <c r="C43" s="1"/>
  <c r="G41" i="1"/>
  <c r="D42"/>
  <c r="A44"/>
  <c r="B43"/>
  <c r="F42"/>
  <c r="F43" s="1"/>
  <c r="E43" i="2" l="1"/>
  <c r="D42"/>
  <c r="D43" s="1"/>
  <c r="D44" s="1"/>
  <c r="F42"/>
  <c r="F43" s="1"/>
  <c r="B44"/>
  <c r="C44" s="1"/>
  <c r="A45"/>
  <c r="G42" i="1"/>
  <c r="D43"/>
  <c r="A45"/>
  <c r="B44"/>
  <c r="C44" s="1"/>
  <c r="E44" s="1"/>
  <c r="E45" s="1"/>
  <c r="G42" i="2" l="1"/>
  <c r="G43"/>
  <c r="E44"/>
  <c r="F44"/>
  <c r="B45"/>
  <c r="C45" s="1"/>
  <c r="D45" s="1"/>
  <c r="A46"/>
  <c r="G43" i="1"/>
  <c r="D44"/>
  <c r="A46"/>
  <c r="B45"/>
  <c r="F44"/>
  <c r="F45" s="1"/>
  <c r="E45" i="2" l="1"/>
  <c r="F45"/>
  <c r="A47"/>
  <c r="B46"/>
  <c r="G44"/>
  <c r="G44" i="1"/>
  <c r="D45"/>
  <c r="A47"/>
  <c r="B46"/>
  <c r="C46" s="1"/>
  <c r="E46" s="1"/>
  <c r="E47" s="1"/>
  <c r="C46" i="2" l="1"/>
  <c r="D46" s="1"/>
  <c r="B47"/>
  <c r="C47" s="1"/>
  <c r="A48"/>
  <c r="G45"/>
  <c r="D46" i="1"/>
  <c r="G45"/>
  <c r="F46"/>
  <c r="F47" s="1"/>
  <c r="A48"/>
  <c r="B47"/>
  <c r="D47" i="2" l="1"/>
  <c r="F46"/>
  <c r="F47" s="1"/>
  <c r="E46"/>
  <c r="E47" s="1"/>
  <c r="A49"/>
  <c r="B48"/>
  <c r="A49" i="1"/>
  <c r="B48"/>
  <c r="C48" s="1"/>
  <c r="E48" s="1"/>
  <c r="E49" s="1"/>
  <c r="G46"/>
  <c r="D47"/>
  <c r="G46" i="2" l="1"/>
  <c r="C48"/>
  <c r="D48" s="1"/>
  <c r="B49"/>
  <c r="C49" s="1"/>
  <c r="A50"/>
  <c r="G47"/>
  <c r="D48" i="1"/>
  <c r="G47"/>
  <c r="A50"/>
  <c r="B49"/>
  <c r="F48"/>
  <c r="F49" s="1"/>
  <c r="D49" i="2" l="1"/>
  <c r="F48"/>
  <c r="F49" s="1"/>
  <c r="E48"/>
  <c r="E49" s="1"/>
  <c r="B50"/>
  <c r="A51"/>
  <c r="A51" i="1"/>
  <c r="B50"/>
  <c r="C50" s="1"/>
  <c r="E50" s="1"/>
  <c r="E51" s="1"/>
  <c r="G48"/>
  <c r="D49"/>
  <c r="G48" i="2" l="1"/>
  <c r="C50"/>
  <c r="D50" s="1"/>
  <c r="D51" s="1"/>
  <c r="G49"/>
  <c r="A52"/>
  <c r="B51"/>
  <c r="C51" s="1"/>
  <c r="A52" i="1"/>
  <c r="B51"/>
  <c r="F50"/>
  <c r="F51" s="1"/>
  <c r="G49"/>
  <c r="D50"/>
  <c r="E50" i="2" l="1"/>
  <c r="E51" s="1"/>
  <c r="F50"/>
  <c r="F51" s="1"/>
  <c r="B52"/>
  <c r="A53"/>
  <c r="G50" i="1"/>
  <c r="D51"/>
  <c r="A53"/>
  <c r="B52"/>
  <c r="C52" s="1"/>
  <c r="E52" s="1"/>
  <c r="E53" s="1"/>
  <c r="C52" i="2" l="1"/>
  <c r="D52" s="1"/>
  <c r="G50"/>
  <c r="B53"/>
  <c r="C53" s="1"/>
  <c r="A54"/>
  <c r="G51"/>
  <c r="G51" i="1"/>
  <c r="D52"/>
  <c r="A54"/>
  <c r="B53"/>
  <c r="F52"/>
  <c r="F53" s="1"/>
  <c r="D53" i="2" l="1"/>
  <c r="F52"/>
  <c r="F53" s="1"/>
  <c r="E52"/>
  <c r="E53" s="1"/>
  <c r="A55"/>
  <c r="B54"/>
  <c r="C54" s="1"/>
  <c r="D54" s="1"/>
  <c r="G52" i="1"/>
  <c r="D53"/>
  <c r="A55"/>
  <c r="B54"/>
  <c r="C54" s="1"/>
  <c r="E54" s="1"/>
  <c r="E55" s="1"/>
  <c r="G52" i="2" l="1"/>
  <c r="G53"/>
  <c r="B55"/>
  <c r="C55" s="1"/>
  <c r="D55" s="1"/>
  <c r="A56"/>
  <c r="F54"/>
  <c r="E54"/>
  <c r="G53" i="1"/>
  <c r="D54"/>
  <c r="A56"/>
  <c r="B55"/>
  <c r="F54"/>
  <c r="F55" s="1"/>
  <c r="E55" i="2" l="1"/>
  <c r="F55"/>
  <c r="G54"/>
  <c r="A57"/>
  <c r="B56"/>
  <c r="G54" i="1"/>
  <c r="D55"/>
  <c r="A57"/>
  <c r="B56"/>
  <c r="C56" s="1"/>
  <c r="E56" s="1"/>
  <c r="E57" s="1"/>
  <c r="C56" i="2" l="1"/>
  <c r="D56" s="1"/>
  <c r="G55"/>
  <c r="B57"/>
  <c r="C57" s="1"/>
  <c r="A58"/>
  <c r="E56"/>
  <c r="G55" i="1"/>
  <c r="D56"/>
  <c r="A58"/>
  <c r="B57"/>
  <c r="F56"/>
  <c r="F57" s="1"/>
  <c r="E57" i="2" l="1"/>
  <c r="D57"/>
  <c r="F56"/>
  <c r="F57" s="1"/>
  <c r="B58"/>
  <c r="A59"/>
  <c r="A59" i="1"/>
  <c r="B58"/>
  <c r="C58" s="1"/>
  <c r="E58" s="1"/>
  <c r="E59" s="1"/>
  <c r="G56"/>
  <c r="D57"/>
  <c r="C58" i="2" l="1"/>
  <c r="F58" s="1"/>
  <c r="G56"/>
  <c r="A60"/>
  <c r="B59"/>
  <c r="C59" s="1"/>
  <c r="G57"/>
  <c r="G57" i="1"/>
  <c r="D58"/>
  <c r="A60"/>
  <c r="B59"/>
  <c r="F58"/>
  <c r="F59" s="1"/>
  <c r="F59" i="2" l="1"/>
  <c r="E58"/>
  <c r="E59" s="1"/>
  <c r="D58"/>
  <c r="D59" s="1"/>
  <c r="D60" s="1"/>
  <c r="B60"/>
  <c r="C60" s="1"/>
  <c r="A61"/>
  <c r="G58" i="1"/>
  <c r="D59"/>
  <c r="A61"/>
  <c r="B60"/>
  <c r="C60" s="1"/>
  <c r="E60" s="1"/>
  <c r="E61" s="1"/>
  <c r="G58" i="2" l="1"/>
  <c r="B61"/>
  <c r="C61" s="1"/>
  <c r="D61" s="1"/>
  <c r="A62"/>
  <c r="E60"/>
  <c r="F60"/>
  <c r="G59"/>
  <c r="F60" i="1"/>
  <c r="F61" s="1"/>
  <c r="D60"/>
  <c r="G59"/>
  <c r="A62"/>
  <c r="B61"/>
  <c r="F61" i="2" l="1"/>
  <c r="E61"/>
  <c r="A63"/>
  <c r="B62"/>
  <c r="G60"/>
  <c r="G60" i="1"/>
  <c r="D61"/>
  <c r="A63"/>
  <c r="B62"/>
  <c r="C62" s="1"/>
  <c r="E62" s="1"/>
  <c r="E63" s="1"/>
  <c r="C62" i="2" l="1"/>
  <c r="D62" s="1"/>
  <c r="B63"/>
  <c r="C63" s="1"/>
  <c r="A64"/>
  <c r="G61"/>
  <c r="A64" i="1"/>
  <c r="B63"/>
  <c r="F62"/>
  <c r="F63" s="1"/>
  <c r="G61"/>
  <c r="D62"/>
  <c r="D63" i="2" l="1"/>
  <c r="F62"/>
  <c r="F63" s="1"/>
  <c r="E62"/>
  <c r="E63" s="1"/>
  <c r="A65"/>
  <c r="B64"/>
  <c r="C64" s="1"/>
  <c r="D64" s="1"/>
  <c r="G62" i="1"/>
  <c r="D63"/>
  <c r="A65"/>
  <c r="B64"/>
  <c r="C64" s="1"/>
  <c r="E64" s="1"/>
  <c r="E65" s="1"/>
  <c r="G62" i="2" l="1"/>
  <c r="B65"/>
  <c r="C65" s="1"/>
  <c r="D65" s="1"/>
  <c r="A66"/>
  <c r="G63"/>
  <c r="F64"/>
  <c r="E64"/>
  <c r="G63" i="1"/>
  <c r="D64"/>
  <c r="A66"/>
  <c r="B65"/>
  <c r="F64"/>
  <c r="F65" s="1"/>
  <c r="F65" i="2" l="1"/>
  <c r="E65"/>
  <c r="B66"/>
  <c r="C66" s="1"/>
  <c r="D66" s="1"/>
  <c r="A67"/>
  <c r="G64"/>
  <c r="G64" i="1"/>
  <c r="D65"/>
  <c r="A67"/>
  <c r="B66"/>
  <c r="C66" s="1"/>
  <c r="E66" s="1"/>
  <c r="E67" s="1"/>
  <c r="E66" i="2" l="1"/>
  <c r="F66"/>
  <c r="G65"/>
  <c r="A68"/>
  <c r="B67"/>
  <c r="C67" s="1"/>
  <c r="G65" i="1"/>
  <c r="D66"/>
  <c r="F66"/>
  <c r="F67" s="1"/>
  <c r="A68"/>
  <c r="B67"/>
  <c r="F67" i="2" l="1"/>
  <c r="D67"/>
  <c r="E67"/>
  <c r="G66"/>
  <c r="B68"/>
  <c r="C68" s="1"/>
  <c r="A69"/>
  <c r="G66" i="1"/>
  <c r="D67"/>
  <c r="A69"/>
  <c r="B68"/>
  <c r="C68" s="1"/>
  <c r="E68" s="1"/>
  <c r="E69" s="1"/>
  <c r="D68" i="2" l="1"/>
  <c r="G67"/>
  <c r="E68"/>
  <c r="F68"/>
  <c r="B69"/>
  <c r="C69" s="1"/>
  <c r="A70"/>
  <c r="G67" i="1"/>
  <c r="D68"/>
  <c r="F68"/>
  <c r="F69" s="1"/>
  <c r="A70"/>
  <c r="B69"/>
  <c r="E69" i="2" l="1"/>
  <c r="F69"/>
  <c r="D69"/>
  <c r="A71"/>
  <c r="B70"/>
  <c r="G68"/>
  <c r="G68" i="1"/>
  <c r="D69"/>
  <c r="A71"/>
  <c r="B70"/>
  <c r="C70" s="1"/>
  <c r="E70" s="1"/>
  <c r="E71" s="1"/>
  <c r="C70" i="2" l="1"/>
  <c r="F70" s="1"/>
  <c r="B71"/>
  <c r="C71" s="1"/>
  <c r="A72"/>
  <c r="G69"/>
  <c r="G69" i="1"/>
  <c r="D70"/>
  <c r="A72"/>
  <c r="B71"/>
  <c r="F70"/>
  <c r="F71" s="1"/>
  <c r="F71" i="2" l="1"/>
  <c r="D70"/>
  <c r="D71" s="1"/>
  <c r="E70"/>
  <c r="E71" s="1"/>
  <c r="A73"/>
  <c r="B72"/>
  <c r="C72" s="1"/>
  <c r="G70" i="1"/>
  <c r="D71"/>
  <c r="A73"/>
  <c r="B72"/>
  <c r="C72" s="1"/>
  <c r="E72" s="1"/>
  <c r="E73" s="1"/>
  <c r="D72" i="2" l="1"/>
  <c r="G70"/>
  <c r="F72"/>
  <c r="F73" s="1"/>
  <c r="E72"/>
  <c r="B73"/>
  <c r="C73" s="1"/>
  <c r="D73" s="1"/>
  <c r="A74"/>
  <c r="G71"/>
  <c r="D72" i="1"/>
  <c r="G71"/>
  <c r="F72"/>
  <c r="F73" s="1"/>
  <c r="A74"/>
  <c r="B73"/>
  <c r="E73" i="2" l="1"/>
  <c r="G72"/>
  <c r="B74"/>
  <c r="A75"/>
  <c r="A75" i="1"/>
  <c r="B74"/>
  <c r="C74" s="1"/>
  <c r="E74" s="1"/>
  <c r="E75" s="1"/>
  <c r="D73"/>
  <c r="G72"/>
  <c r="C74" i="2" l="1"/>
  <c r="D74" s="1"/>
  <c r="A76"/>
  <c r="B75"/>
  <c r="C75" s="1"/>
  <c r="G73"/>
  <c r="F74"/>
  <c r="G73" i="1"/>
  <c r="D74"/>
  <c r="A76"/>
  <c r="B75"/>
  <c r="F74"/>
  <c r="F75" s="1"/>
  <c r="F75" i="2" l="1"/>
  <c r="D75"/>
  <c r="E74"/>
  <c r="E75" s="1"/>
  <c r="B76"/>
  <c r="A77"/>
  <c r="G74"/>
  <c r="G74" i="1"/>
  <c r="D75"/>
  <c r="A77"/>
  <c r="B76"/>
  <c r="C76" s="1"/>
  <c r="E76" s="1"/>
  <c r="E77" s="1"/>
  <c r="C76" i="2" l="1"/>
  <c r="E76" s="1"/>
  <c r="B77"/>
  <c r="C77" s="1"/>
  <c r="A78"/>
  <c r="B78" s="1"/>
  <c r="G75"/>
  <c r="B77" i="1"/>
  <c r="A78"/>
  <c r="B78" s="1"/>
  <c r="C78" s="1"/>
  <c r="E78" s="1"/>
  <c r="F76"/>
  <c r="F77" s="1"/>
  <c r="G75"/>
  <c r="D76"/>
  <c r="E77" i="2" l="1"/>
  <c r="C78"/>
  <c r="E78" s="1"/>
  <c r="D76"/>
  <c r="D77" s="1"/>
  <c r="F76"/>
  <c r="F77" s="1"/>
  <c r="F78" i="1"/>
  <c r="G76"/>
  <c r="D77"/>
  <c r="D78" i="2" l="1"/>
  <c r="F78"/>
  <c r="G76"/>
  <c r="G77"/>
  <c r="G77" i="1"/>
  <c r="D78"/>
  <c r="G78" s="1"/>
  <c r="G78" i="2" l="1"/>
</calcChain>
</file>

<file path=xl/sharedStrings.xml><?xml version="1.0" encoding="utf-8"?>
<sst xmlns="http://schemas.openxmlformats.org/spreadsheetml/2006/main" count="37" uniqueCount="21">
  <si>
    <t>生存</t>
    <phoneticPr fontId="2" type="noConversion"/>
  </si>
  <si>
    <t>财富倍增</t>
    <phoneticPr fontId="2" type="noConversion"/>
  </si>
  <si>
    <t>现金领取</t>
    <phoneticPr fontId="2" type="noConversion"/>
  </si>
  <si>
    <t>累积生息</t>
    <phoneticPr fontId="2" type="noConversion"/>
  </si>
  <si>
    <t>利益差额</t>
    <phoneticPr fontId="2" type="noConversion"/>
  </si>
  <si>
    <t>利率</t>
    <phoneticPr fontId="1" type="noConversion"/>
  </si>
  <si>
    <t>预算收益率</t>
    <phoneticPr fontId="1" type="noConversion"/>
  </si>
  <si>
    <t>年龄</t>
    <phoneticPr fontId="2" type="noConversion"/>
  </si>
  <si>
    <t>生存金</t>
    <phoneticPr fontId="1" type="noConversion"/>
  </si>
  <si>
    <t>投保年龄</t>
    <phoneticPr fontId="1" type="noConversion"/>
  </si>
  <si>
    <t>中国人寿绵阳分公司科学城支公司</t>
    <phoneticPr fontId="1" type="noConversion"/>
  </si>
  <si>
    <t>公司</t>
    <phoneticPr fontId="1" type="noConversion"/>
  </si>
  <si>
    <t>姓名</t>
    <phoneticPr fontId="1" type="noConversion"/>
  </si>
  <si>
    <t>廖健伟</t>
    <phoneticPr fontId="1" type="noConversion"/>
  </si>
  <si>
    <t>手机</t>
    <phoneticPr fontId="1" type="noConversion"/>
  </si>
  <si>
    <t>邮箱</t>
    <phoneticPr fontId="1" type="noConversion"/>
  </si>
  <si>
    <t>8121963@QQ.com</t>
    <phoneticPr fontId="1" type="noConversion"/>
  </si>
  <si>
    <t>OA</t>
    <phoneticPr fontId="1" type="noConversion"/>
  </si>
  <si>
    <t>liaojianwei_my@sc.e-chinalife.com</t>
    <phoneticPr fontId="1" type="noConversion"/>
  </si>
  <si>
    <t>说明</t>
    <phoneticPr fontId="1" type="noConversion"/>
  </si>
  <si>
    <t>此利益演示为配合国寿金帐户升级使用，主要演示生存金收益后的利益差距，使用过如有问题，可联系我，另两个险种空了再做。祝大家8月保费长虹。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</si>
</sst>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_ "/>
    <numFmt numFmtId="178" formatCode="0_);[Red]\(0\)"/>
  </numFmts>
  <fonts count="13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b/>
      <sz val="11"/>
      <color rgb="FFFF0000"/>
      <name val="黑体"/>
      <family val="3"/>
      <charset val="134"/>
    </font>
    <font>
      <b/>
      <sz val="12"/>
      <color theme="1"/>
      <name val="华文中宋"/>
      <family val="3"/>
      <charset val="134"/>
    </font>
    <font>
      <sz val="11"/>
      <color theme="1"/>
      <name val="方正姚体"/>
      <family val="3"/>
      <charset val="134"/>
    </font>
    <font>
      <u/>
      <sz val="11"/>
      <color theme="10"/>
      <name val="宋体"/>
      <charset val="134"/>
    </font>
    <font>
      <sz val="14"/>
      <color theme="1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  <font>
      <u/>
      <sz val="16"/>
      <color theme="10"/>
      <name val="宋体"/>
      <family val="3"/>
      <charset val="134"/>
    </font>
    <font>
      <b/>
      <sz val="18"/>
      <color theme="1"/>
      <name val="黑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7" fontId="6" fillId="2" borderId="3" xfId="0" applyNumberFormat="1" applyFont="1" applyFill="1" applyBorder="1" applyAlignment="1">
      <alignment horizontal="center" vertical="center"/>
    </xf>
    <xf numFmtId="177" fontId="6" fillId="2" borderId="4" xfId="0" applyNumberFormat="1" applyFont="1" applyFill="1" applyBorder="1" applyAlignment="1">
      <alignment horizontal="center" vertical="center"/>
    </xf>
    <xf numFmtId="178" fontId="6" fillId="2" borderId="4" xfId="0" applyNumberFormat="1" applyFont="1" applyFill="1" applyBorder="1" applyAlignment="1">
      <alignment horizontal="center" vertical="center"/>
    </xf>
    <xf numFmtId="176" fontId="6" fillId="2" borderId="4" xfId="0" applyNumberFormat="1" applyFont="1" applyFill="1" applyBorder="1" applyAlignment="1">
      <alignment horizontal="center" vertical="center"/>
    </xf>
    <xf numFmtId="177" fontId="3" fillId="3" borderId="3" xfId="0" applyNumberFormat="1" applyFont="1" applyFill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178" fontId="5" fillId="0" borderId="4" xfId="0" applyNumberFormat="1" applyFont="1" applyBorder="1" applyAlignment="1">
      <alignment horizontal="center" vertical="center"/>
    </xf>
    <xf numFmtId="176" fontId="4" fillId="3" borderId="4" xfId="0" applyNumberFormat="1" applyFont="1" applyFill="1" applyBorder="1" applyAlignment="1">
      <alignment horizontal="center" vertical="center"/>
    </xf>
    <xf numFmtId="10" fontId="5" fillId="0" borderId="5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178" fontId="3" fillId="0" borderId="2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/>
    </xf>
    <xf numFmtId="178" fontId="6" fillId="2" borderId="1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6" fillId="2" borderId="4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7" fillId="3" borderId="4" xfId="0" applyNumberFormat="1" applyFont="1" applyFill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2" fillId="4" borderId="6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left" vertical="center" wrapText="1"/>
    </xf>
    <xf numFmtId="0" fontId="11" fillId="4" borderId="6" xfId="1" applyFont="1" applyFill="1" applyBorder="1" applyAlignment="1" applyProtection="1">
      <alignment horizontal="left" vertical="center" wrapText="1"/>
    </xf>
    <xf numFmtId="0" fontId="9" fillId="4" borderId="6" xfId="0" applyFont="1" applyFill="1" applyBorder="1" applyAlignment="1">
      <alignment horizontal="left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8</xdr:col>
      <xdr:colOff>0</xdr:colOff>
      <xdr:row>0</xdr:row>
      <xdr:rowOff>876301</xdr:rowOff>
    </xdr:to>
    <xdr:pic>
      <xdr:nvPicPr>
        <xdr:cNvPr id="3" name="图片 2" descr="QQ图片20130725113309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7048500" cy="876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8</xdr:col>
      <xdr:colOff>0</xdr:colOff>
      <xdr:row>0</xdr:row>
      <xdr:rowOff>1000125</xdr:rowOff>
    </xdr:to>
    <xdr:pic>
      <xdr:nvPicPr>
        <xdr:cNvPr id="4" name="图片 3" descr="1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7048500" cy="10001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iaojianwei_my@sc.e-chinalife.com" TargetMode="External"/><Relationship Id="rId1" Type="http://schemas.openxmlformats.org/officeDocument/2006/relationships/hyperlink" Target="mailto:8121963@QQ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>
      <selection activeCell="E6" sqref="E6"/>
    </sheetView>
  </sheetViews>
  <sheetFormatPr defaultRowHeight="13.5"/>
  <cols>
    <col min="1" max="1" width="10.625" customWidth="1"/>
    <col min="2" max="2" width="61.75" style="45" customWidth="1"/>
  </cols>
  <sheetData>
    <row r="1" spans="1:2" ht="30.75" customHeight="1">
      <c r="A1" s="46" t="s">
        <v>11</v>
      </c>
      <c r="B1" s="47" t="s">
        <v>10</v>
      </c>
    </row>
    <row r="2" spans="1:2" ht="33" customHeight="1">
      <c r="A2" s="46" t="s">
        <v>12</v>
      </c>
      <c r="B2" s="47" t="s">
        <v>13</v>
      </c>
    </row>
    <row r="3" spans="1:2" ht="32.25" customHeight="1">
      <c r="A3" s="46" t="s">
        <v>14</v>
      </c>
      <c r="B3" s="47">
        <v>13980131383</v>
      </c>
    </row>
    <row r="4" spans="1:2" ht="31.5" customHeight="1">
      <c r="A4" s="46" t="s">
        <v>15</v>
      </c>
      <c r="B4" s="48" t="s">
        <v>16</v>
      </c>
    </row>
    <row r="5" spans="1:2" ht="33" customHeight="1">
      <c r="A5" s="46" t="s">
        <v>17</v>
      </c>
      <c r="B5" s="48" t="s">
        <v>18</v>
      </c>
    </row>
    <row r="6" spans="1:2" ht="76.5" customHeight="1">
      <c r="A6" s="46" t="s">
        <v>19</v>
      </c>
      <c r="B6" s="49" t="s">
        <v>20</v>
      </c>
    </row>
  </sheetData>
  <sheetProtection password="CF7A" sheet="1" objects="1" scenarios="1"/>
  <phoneticPr fontId="1" type="noConversion"/>
  <hyperlinks>
    <hyperlink ref="B4" r:id="rId1"/>
    <hyperlink ref="B5" r:id="rId2"/>
  </hyperlinks>
  <pageMargins left="0.7" right="0.7" top="0.75" bottom="0.75" header="0.3" footer="0.3"/>
  <pageSetup paperSize="9" orientation="portrait" horizontalDpi="1200" verticalDpi="120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80"/>
  <sheetViews>
    <sheetView workbookViewId="0">
      <selection activeCell="D7" sqref="D7"/>
    </sheetView>
  </sheetViews>
  <sheetFormatPr defaultRowHeight="13.5"/>
  <cols>
    <col min="1" max="1" width="9.25" style="4" customWidth="1"/>
    <col min="2" max="2" width="2.25" style="4" hidden="1" customWidth="1"/>
    <col min="3" max="3" width="13.25" style="10" customWidth="1"/>
    <col min="4" max="4" width="15" style="3" customWidth="1"/>
    <col min="5" max="5" width="14.5" style="4" customWidth="1"/>
    <col min="6" max="6" width="17.5" style="3" customWidth="1"/>
    <col min="7" max="7" width="9.625" style="3" customWidth="1"/>
    <col min="8" max="8" width="13.375" style="2" customWidth="1"/>
    <col min="9" max="11" width="13.875" style="3" hidden="1" customWidth="1"/>
    <col min="12" max="14" width="0" style="1" hidden="1" customWidth="1"/>
    <col min="15" max="16384" width="9" style="1"/>
  </cols>
  <sheetData>
    <row r="1" spans="1:13" ht="70.5" customHeight="1" thickBot="1">
      <c r="A1" s="41"/>
      <c r="B1" s="41"/>
      <c r="C1" s="41"/>
      <c r="D1" s="41"/>
      <c r="E1" s="41"/>
      <c r="F1" s="41"/>
      <c r="G1" s="41"/>
      <c r="H1" s="41"/>
    </row>
    <row r="2" spans="1:13" ht="21.75" customHeight="1" thickBot="1">
      <c r="A2" s="15" t="s">
        <v>8</v>
      </c>
      <c r="B2" s="16"/>
      <c r="C2" s="17">
        <v>7600</v>
      </c>
      <c r="D2" s="42" t="s">
        <v>9</v>
      </c>
      <c r="E2" s="42"/>
      <c r="F2" s="17">
        <v>45</v>
      </c>
      <c r="G2" s="18" t="s">
        <v>6</v>
      </c>
      <c r="H2" s="19">
        <v>0.09</v>
      </c>
    </row>
    <row r="3" spans="1:13" ht="21.75" customHeight="1" thickBot="1">
      <c r="A3" s="11" t="s">
        <v>7</v>
      </c>
      <c r="B3" s="12"/>
      <c r="C3" s="13" t="s">
        <v>0</v>
      </c>
      <c r="D3" s="14" t="s">
        <v>1</v>
      </c>
      <c r="E3" s="12" t="s">
        <v>2</v>
      </c>
      <c r="F3" s="14" t="s">
        <v>3</v>
      </c>
      <c r="G3" s="38" t="s">
        <v>4</v>
      </c>
      <c r="H3" s="39"/>
      <c r="I3" s="5"/>
      <c r="J3" s="5"/>
      <c r="K3" s="5"/>
    </row>
    <row r="4" spans="1:13" ht="15" customHeight="1">
      <c r="A4" s="22">
        <f>F2</f>
        <v>45</v>
      </c>
      <c r="B4" s="22"/>
      <c r="C4" s="23"/>
      <c r="D4" s="24"/>
      <c r="E4" s="22"/>
      <c r="F4" s="24"/>
      <c r="G4" s="40"/>
      <c r="H4" s="40"/>
      <c r="I4" s="5"/>
      <c r="J4" s="5"/>
      <c r="K4" s="5"/>
      <c r="L4" s="1" t="s">
        <v>5</v>
      </c>
      <c r="M4" s="2">
        <v>4.4999999999999998E-2</v>
      </c>
    </row>
    <row r="5" spans="1:13" ht="15" customHeight="1">
      <c r="A5" s="7">
        <f>A4+1</f>
        <v>46</v>
      </c>
      <c r="B5" s="25">
        <f>IF(A5&gt;75,0,1)</f>
        <v>1</v>
      </c>
      <c r="C5" s="26"/>
      <c r="D5" s="27"/>
      <c r="E5" s="7"/>
      <c r="F5" s="27"/>
      <c r="G5" s="37"/>
      <c r="H5" s="37"/>
      <c r="I5" s="5"/>
      <c r="J5" s="5"/>
      <c r="K5" s="5"/>
      <c r="L5" s="1" t="s">
        <v>5</v>
      </c>
      <c r="M5" s="2">
        <v>0.05</v>
      </c>
    </row>
    <row r="6" spans="1:13" ht="15" customHeight="1">
      <c r="A6" s="7">
        <f>A5+1</f>
        <v>47</v>
      </c>
      <c r="B6" s="25">
        <f t="shared" ref="B6:B69" si="0">IF(A6&gt;75,0,1)</f>
        <v>1</v>
      </c>
      <c r="C6" s="26">
        <f>$C$2*B6</f>
        <v>7600</v>
      </c>
      <c r="D6" s="27">
        <f>C6*(1+$H$2/12)^12</f>
        <v>8312.9324222994801</v>
      </c>
      <c r="E6" s="7">
        <f t="shared" ref="E6:E69" si="1">E5+C6</f>
        <v>7600</v>
      </c>
      <c r="F6" s="27">
        <f>(F5+C6)*(1+3.5%)</f>
        <v>7865.9999999999991</v>
      </c>
      <c r="G6" s="37">
        <f>D6-F6</f>
        <v>446.932422299481</v>
      </c>
      <c r="H6" s="37"/>
      <c r="I6" s="5"/>
      <c r="J6" s="5"/>
      <c r="K6" s="5"/>
      <c r="L6" s="1" t="s">
        <v>5</v>
      </c>
      <c r="M6" s="2">
        <v>0.06</v>
      </c>
    </row>
    <row r="7" spans="1:13" ht="15" customHeight="1">
      <c r="A7" s="7">
        <f t="shared" ref="A7:A70" si="2">A6+1</f>
        <v>48</v>
      </c>
      <c r="B7" s="25">
        <f t="shared" si="0"/>
        <v>1</v>
      </c>
      <c r="C7" s="26"/>
      <c r="D7" s="27">
        <f>(D6+C7)*(1+$H$2/12)^12</f>
        <v>9092.7428233839346</v>
      </c>
      <c r="E7" s="7">
        <f t="shared" si="1"/>
        <v>7600</v>
      </c>
      <c r="F7" s="27">
        <f t="shared" ref="F7:F70" si="3">(F6+C7)*(1+3.5%)</f>
        <v>8141.3099999999986</v>
      </c>
      <c r="G7" s="37">
        <f t="shared" ref="G7:G26" si="4">D7-F7</f>
        <v>951.43282338393601</v>
      </c>
      <c r="H7" s="37"/>
      <c r="I7" s="5"/>
      <c r="J7" s="5"/>
      <c r="K7" s="5"/>
      <c r="L7" s="1" t="s">
        <v>5</v>
      </c>
      <c r="M7" s="2">
        <v>0.09</v>
      </c>
    </row>
    <row r="8" spans="1:13" ht="15" customHeight="1">
      <c r="A8" s="7">
        <f t="shared" si="2"/>
        <v>49</v>
      </c>
      <c r="B8" s="25">
        <f t="shared" si="0"/>
        <v>1</v>
      </c>
      <c r="C8" s="26">
        <f>$C$2*B8</f>
        <v>7600</v>
      </c>
      <c r="D8" s="27">
        <f t="shared" ref="D8:D71" si="5">(D7+C8)*(1+$H$2/12)^12</f>
        <v>18258.637241265169</v>
      </c>
      <c r="E8" s="7">
        <f t="shared" si="1"/>
        <v>15200</v>
      </c>
      <c r="F8" s="27">
        <f t="shared" si="3"/>
        <v>16292.255849999996</v>
      </c>
      <c r="G8" s="37">
        <f t="shared" si="4"/>
        <v>1966.3813912651731</v>
      </c>
      <c r="H8" s="37"/>
      <c r="I8" s="5"/>
      <c r="J8" s="5"/>
      <c r="K8" s="5"/>
    </row>
    <row r="9" spans="1:13" ht="15" customHeight="1">
      <c r="A9" s="7">
        <f t="shared" si="2"/>
        <v>50</v>
      </c>
      <c r="B9" s="25">
        <f t="shared" si="0"/>
        <v>1</v>
      </c>
      <c r="C9" s="26"/>
      <c r="D9" s="27">
        <f t="shared" si="5"/>
        <v>19971.423356568153</v>
      </c>
      <c r="E9" s="7">
        <f t="shared" si="1"/>
        <v>15200</v>
      </c>
      <c r="F9" s="27">
        <f t="shared" si="3"/>
        <v>16862.484804749995</v>
      </c>
      <c r="G9" s="37">
        <f t="shared" si="4"/>
        <v>3108.9385518181589</v>
      </c>
      <c r="H9" s="37"/>
      <c r="I9" s="5"/>
      <c r="J9" s="5"/>
      <c r="K9" s="5"/>
    </row>
    <row r="10" spans="1:13" ht="15" customHeight="1">
      <c r="A10" s="7">
        <f t="shared" si="2"/>
        <v>51</v>
      </c>
      <c r="B10" s="25">
        <f t="shared" si="0"/>
        <v>1</v>
      </c>
      <c r="C10" s="26">
        <f>$C$2*B10</f>
        <v>7600</v>
      </c>
      <c r="D10" s="27">
        <f t="shared" si="5"/>
        <v>30157.813046021129</v>
      </c>
      <c r="E10" s="7">
        <f t="shared" si="1"/>
        <v>22800</v>
      </c>
      <c r="F10" s="27">
        <f t="shared" si="3"/>
        <v>25318.671772916241</v>
      </c>
      <c r="G10" s="37">
        <f t="shared" si="4"/>
        <v>4839.1412731048877</v>
      </c>
      <c r="H10" s="37"/>
      <c r="I10" s="5"/>
      <c r="J10" s="5"/>
      <c r="K10" s="5"/>
    </row>
    <row r="11" spans="1:13" ht="15" customHeight="1">
      <c r="A11" s="7">
        <f t="shared" si="2"/>
        <v>52</v>
      </c>
      <c r="B11" s="25">
        <f t="shared" si="0"/>
        <v>1</v>
      </c>
      <c r="C11" s="26"/>
      <c r="D11" s="27">
        <f t="shared" si="5"/>
        <v>32986.823928409904</v>
      </c>
      <c r="E11" s="7">
        <f t="shared" si="1"/>
        <v>22800</v>
      </c>
      <c r="F11" s="27">
        <f t="shared" si="3"/>
        <v>26204.825284968309</v>
      </c>
      <c r="G11" s="37">
        <f t="shared" si="4"/>
        <v>6781.998643441595</v>
      </c>
      <c r="H11" s="37"/>
      <c r="I11" s="5"/>
      <c r="J11" s="5"/>
      <c r="K11" s="5"/>
    </row>
    <row r="12" spans="1:13" ht="15" customHeight="1">
      <c r="A12" s="7">
        <f t="shared" si="2"/>
        <v>53</v>
      </c>
      <c r="B12" s="25">
        <f t="shared" si="0"/>
        <v>1</v>
      </c>
      <c r="C12" s="26">
        <f>$C$2*B12</f>
        <v>7600</v>
      </c>
      <c r="D12" s="27">
        <f t="shared" si="5"/>
        <v>44394.147967452511</v>
      </c>
      <c r="E12" s="7">
        <f t="shared" si="1"/>
        <v>30400</v>
      </c>
      <c r="F12" s="27">
        <f t="shared" si="3"/>
        <v>34987.994169942191</v>
      </c>
      <c r="G12" s="37">
        <f t="shared" si="4"/>
        <v>9406.1537975103201</v>
      </c>
      <c r="H12" s="37"/>
      <c r="I12" s="5"/>
      <c r="J12" s="5"/>
      <c r="K12" s="5"/>
    </row>
    <row r="13" spans="1:13" ht="15" customHeight="1">
      <c r="A13" s="7">
        <f t="shared" si="2"/>
        <v>54</v>
      </c>
      <c r="B13" s="25">
        <f t="shared" si="0"/>
        <v>1</v>
      </c>
      <c r="C13" s="26"/>
      <c r="D13" s="27">
        <f t="shared" si="5"/>
        <v>48558.62526302586</v>
      </c>
      <c r="E13" s="7">
        <f t="shared" si="1"/>
        <v>30400</v>
      </c>
      <c r="F13" s="27">
        <f t="shared" si="3"/>
        <v>36212.573965890166</v>
      </c>
      <c r="G13" s="37">
        <f t="shared" si="4"/>
        <v>12346.051297135695</v>
      </c>
      <c r="H13" s="37"/>
      <c r="I13" s="5"/>
      <c r="J13" s="5"/>
      <c r="K13" s="5"/>
    </row>
    <row r="14" spans="1:13" ht="15" customHeight="1">
      <c r="A14" s="7">
        <f t="shared" si="2"/>
        <v>55</v>
      </c>
      <c r="B14" s="25">
        <f t="shared" si="0"/>
        <v>1</v>
      </c>
      <c r="C14" s="26">
        <f>$C$2*B14</f>
        <v>7600</v>
      </c>
      <c r="D14" s="27">
        <f t="shared" si="5"/>
        <v>61426.691676417679</v>
      </c>
      <c r="E14" s="7">
        <f t="shared" si="1"/>
        <v>38000</v>
      </c>
      <c r="F14" s="27">
        <f t="shared" si="3"/>
        <v>45346.014054696316</v>
      </c>
      <c r="G14" s="37">
        <f t="shared" si="4"/>
        <v>16080.677621721363</v>
      </c>
      <c r="H14" s="37"/>
      <c r="I14" s="5"/>
      <c r="J14" s="5"/>
      <c r="K14" s="5"/>
    </row>
    <row r="15" spans="1:13" ht="15" customHeight="1">
      <c r="A15" s="7">
        <f t="shared" si="2"/>
        <v>56</v>
      </c>
      <c r="B15" s="25">
        <f t="shared" si="0"/>
        <v>1</v>
      </c>
      <c r="C15" s="26"/>
      <c r="D15" s="27">
        <f t="shared" si="5"/>
        <v>67188.939056774499</v>
      </c>
      <c r="E15" s="7">
        <f t="shared" si="1"/>
        <v>38000</v>
      </c>
      <c r="F15" s="27">
        <f t="shared" si="3"/>
        <v>46933.124546610685</v>
      </c>
      <c r="G15" s="37">
        <f t="shared" si="4"/>
        <v>20255.814510163815</v>
      </c>
      <c r="H15" s="37"/>
      <c r="I15" s="5"/>
      <c r="J15" s="5"/>
      <c r="K15" s="5"/>
    </row>
    <row r="16" spans="1:13" ht="15" customHeight="1">
      <c r="A16" s="7">
        <f t="shared" si="2"/>
        <v>57</v>
      </c>
      <c r="B16" s="25">
        <f t="shared" si="0"/>
        <v>1</v>
      </c>
      <c r="C16" s="26">
        <f>$C$2*B16</f>
        <v>7600</v>
      </c>
      <c r="D16" s="27">
        <f t="shared" si="5"/>
        <v>81804.657409794818</v>
      </c>
      <c r="E16" s="7">
        <f t="shared" si="1"/>
        <v>45600</v>
      </c>
      <c r="F16" s="27">
        <f t="shared" si="3"/>
        <v>56441.783905742057</v>
      </c>
      <c r="G16" s="37">
        <f t="shared" si="4"/>
        <v>25362.873504052761</v>
      </c>
      <c r="H16" s="37"/>
      <c r="I16" s="5"/>
      <c r="J16" s="5"/>
      <c r="K16" s="5"/>
    </row>
    <row r="17" spans="1:11" ht="15" customHeight="1">
      <c r="A17" s="7">
        <f t="shared" si="2"/>
        <v>58</v>
      </c>
      <c r="B17" s="25">
        <f t="shared" si="0"/>
        <v>1</v>
      </c>
      <c r="C17" s="26"/>
      <c r="D17" s="27">
        <f t="shared" si="5"/>
        <v>89478.498536445361</v>
      </c>
      <c r="E17" s="7">
        <f t="shared" si="1"/>
        <v>45600</v>
      </c>
      <c r="F17" s="27">
        <f t="shared" si="3"/>
        <v>58417.246342443024</v>
      </c>
      <c r="G17" s="37">
        <f t="shared" si="4"/>
        <v>31061.252194002336</v>
      </c>
      <c r="H17" s="37"/>
      <c r="I17" s="5"/>
      <c r="J17" s="5"/>
      <c r="K17" s="5"/>
    </row>
    <row r="18" spans="1:11" ht="15" customHeight="1">
      <c r="A18" s="7">
        <f t="shared" si="2"/>
        <v>59</v>
      </c>
      <c r="B18" s="25">
        <f t="shared" si="0"/>
        <v>1</v>
      </c>
      <c r="C18" s="26">
        <f>$C$2*B18</f>
        <v>7600</v>
      </c>
      <c r="D18" s="27">
        <f t="shared" si="5"/>
        <v>106185.13131470648</v>
      </c>
      <c r="E18" s="7">
        <f t="shared" si="1"/>
        <v>53200</v>
      </c>
      <c r="F18" s="27">
        <f t="shared" si="3"/>
        <v>68327.849964428518</v>
      </c>
      <c r="G18" s="37">
        <f t="shared" si="4"/>
        <v>37857.281350277961</v>
      </c>
      <c r="H18" s="37"/>
      <c r="I18" s="5"/>
      <c r="J18" s="5"/>
      <c r="K18" s="5"/>
    </row>
    <row r="19" spans="1:11" ht="15" customHeight="1">
      <c r="A19" s="7">
        <f t="shared" si="2"/>
        <v>60</v>
      </c>
      <c r="B19" s="25">
        <f t="shared" si="0"/>
        <v>1</v>
      </c>
      <c r="C19" s="26"/>
      <c r="D19" s="27">
        <f t="shared" si="5"/>
        <v>116146.02906212518</v>
      </c>
      <c r="E19" s="7">
        <f t="shared" si="1"/>
        <v>53200</v>
      </c>
      <c r="F19" s="27">
        <f t="shared" si="3"/>
        <v>70719.324713183509</v>
      </c>
      <c r="G19" s="37">
        <f t="shared" si="4"/>
        <v>45426.704348941668</v>
      </c>
      <c r="H19" s="37"/>
      <c r="I19" s="5"/>
      <c r="J19" s="5"/>
      <c r="K19" s="5"/>
    </row>
    <row r="20" spans="1:11" ht="15" customHeight="1">
      <c r="A20" s="7">
        <f t="shared" si="2"/>
        <v>61</v>
      </c>
      <c r="B20" s="25">
        <f t="shared" si="0"/>
        <v>1</v>
      </c>
      <c r="C20" s="26">
        <f>$C$2*B20</f>
        <v>7600</v>
      </c>
      <c r="D20" s="27">
        <f t="shared" si="5"/>
        <v>135354.26014754659</v>
      </c>
      <c r="E20" s="7">
        <f t="shared" si="1"/>
        <v>60800</v>
      </c>
      <c r="F20" s="27">
        <f t="shared" si="3"/>
        <v>81060.501078144924</v>
      </c>
      <c r="G20" s="37">
        <f t="shared" si="4"/>
        <v>54293.759069401669</v>
      </c>
      <c r="H20" s="37"/>
      <c r="I20" s="5"/>
      <c r="J20" s="5"/>
      <c r="K20" s="5"/>
    </row>
    <row r="21" spans="1:11" ht="15" customHeight="1">
      <c r="A21" s="7">
        <f t="shared" si="2"/>
        <v>62</v>
      </c>
      <c r="B21" s="25">
        <f t="shared" si="0"/>
        <v>1</v>
      </c>
      <c r="C21" s="26"/>
      <c r="D21" s="27">
        <f t="shared" si="5"/>
        <v>148051.42337853927</v>
      </c>
      <c r="E21" s="7">
        <f t="shared" si="1"/>
        <v>60800</v>
      </c>
      <c r="F21" s="27">
        <f t="shared" si="3"/>
        <v>83897.618615879983</v>
      </c>
      <c r="G21" s="37">
        <f t="shared" si="4"/>
        <v>64153.804762659289</v>
      </c>
      <c r="H21" s="37"/>
      <c r="I21" s="5"/>
      <c r="J21" s="5"/>
      <c r="K21" s="5"/>
    </row>
    <row r="22" spans="1:11" ht="15" customHeight="1">
      <c r="A22" s="7">
        <f t="shared" si="2"/>
        <v>63</v>
      </c>
      <c r="B22" s="25">
        <f>IF(A22&gt;75,0,1)</f>
        <v>1</v>
      </c>
      <c r="C22" s="26">
        <f>$C$2*B22</f>
        <v>7600</v>
      </c>
      <c r="D22" s="27">
        <f t="shared" si="5"/>
        <v>170252.60052375295</v>
      </c>
      <c r="E22" s="7">
        <f t="shared" si="1"/>
        <v>68400</v>
      </c>
      <c r="F22" s="27">
        <f t="shared" si="3"/>
        <v>94700.035267435771</v>
      </c>
      <c r="G22" s="37">
        <f t="shared" si="4"/>
        <v>75552.565256317175</v>
      </c>
      <c r="H22" s="37"/>
      <c r="I22" s="5"/>
      <c r="J22" s="5"/>
      <c r="K22" s="5"/>
    </row>
    <row r="23" spans="1:11" ht="15" customHeight="1">
      <c r="A23" s="7">
        <f t="shared" si="2"/>
        <v>64</v>
      </c>
      <c r="B23" s="25">
        <f t="shared" si="0"/>
        <v>1</v>
      </c>
      <c r="C23" s="26"/>
      <c r="D23" s="27">
        <f t="shared" si="5"/>
        <v>186223.46879930361</v>
      </c>
      <c r="E23" s="7">
        <f t="shared" si="1"/>
        <v>68400</v>
      </c>
      <c r="F23" s="27">
        <f t="shared" si="3"/>
        <v>98014.536501796014</v>
      </c>
      <c r="G23" s="37">
        <f t="shared" si="4"/>
        <v>88208.932297507592</v>
      </c>
      <c r="H23" s="37"/>
      <c r="I23" s="5"/>
      <c r="J23" s="5"/>
      <c r="K23" s="5"/>
    </row>
    <row r="24" spans="1:11" ht="15" customHeight="1">
      <c r="A24" s="7">
        <f t="shared" si="2"/>
        <v>65</v>
      </c>
      <c r="B24" s="25">
        <f t="shared" si="0"/>
        <v>1</v>
      </c>
      <c r="C24" s="26">
        <f>$C$2*B24</f>
        <v>7600</v>
      </c>
      <c r="D24" s="27">
        <f t="shared" si="5"/>
        <v>212005.4471031951</v>
      </c>
      <c r="E24" s="7">
        <f t="shared" si="1"/>
        <v>76000</v>
      </c>
      <c r="F24" s="27">
        <f t="shared" si="3"/>
        <v>109311.04527935886</v>
      </c>
      <c r="G24" s="37">
        <f t="shared" si="4"/>
        <v>102694.40182383623</v>
      </c>
      <c r="H24" s="37"/>
      <c r="I24" s="5"/>
      <c r="J24" s="5"/>
      <c r="K24" s="5"/>
    </row>
    <row r="25" spans="1:11" ht="15" customHeight="1">
      <c r="A25" s="7">
        <f t="shared" si="2"/>
        <v>66</v>
      </c>
      <c r="B25" s="25">
        <f t="shared" si="0"/>
        <v>1</v>
      </c>
      <c r="C25" s="26"/>
      <c r="D25" s="27">
        <f t="shared" si="5"/>
        <v>231893.02038529579</v>
      </c>
      <c r="E25" s="7">
        <f t="shared" si="1"/>
        <v>76000</v>
      </c>
      <c r="F25" s="27">
        <f t="shared" si="3"/>
        <v>113136.93186413641</v>
      </c>
      <c r="G25" s="37">
        <f t="shared" si="4"/>
        <v>118756.08852115938</v>
      </c>
      <c r="H25" s="37"/>
      <c r="I25" s="5"/>
      <c r="J25" s="5"/>
      <c r="K25" s="5"/>
    </row>
    <row r="26" spans="1:11" ht="15" customHeight="1">
      <c r="A26" s="7">
        <f t="shared" si="2"/>
        <v>67</v>
      </c>
      <c r="B26" s="25">
        <f t="shared" si="0"/>
        <v>1</v>
      </c>
      <c r="C26" s="26">
        <f>$C$2*B26</f>
        <v>7600</v>
      </c>
      <c r="D26" s="27">
        <f t="shared" si="5"/>
        <v>261959.11764149417</v>
      </c>
      <c r="E26" s="7">
        <f t="shared" si="1"/>
        <v>83600</v>
      </c>
      <c r="F26" s="27">
        <f t="shared" si="3"/>
        <v>124962.72447938117</v>
      </c>
      <c r="G26" s="37">
        <f t="shared" si="4"/>
        <v>136996.393162113</v>
      </c>
      <c r="H26" s="37"/>
      <c r="I26" s="5"/>
      <c r="J26" s="5"/>
      <c r="K26" s="5"/>
    </row>
    <row r="27" spans="1:11" ht="15" customHeight="1">
      <c r="A27" s="7">
        <f t="shared" si="2"/>
        <v>68</v>
      </c>
      <c r="B27" s="25">
        <f t="shared" si="0"/>
        <v>1</v>
      </c>
      <c r="C27" s="26"/>
      <c r="D27" s="27">
        <f t="shared" si="5"/>
        <v>286532.68978407118</v>
      </c>
      <c r="E27" s="7">
        <f t="shared" si="1"/>
        <v>83600</v>
      </c>
      <c r="F27" s="27">
        <f t="shared" si="3"/>
        <v>129336.4198361595</v>
      </c>
      <c r="G27" s="37">
        <f t="shared" ref="G27:G77" si="6">D27-F27</f>
        <v>157196.26994791167</v>
      </c>
      <c r="H27" s="37"/>
      <c r="I27" s="5"/>
      <c r="J27" s="5"/>
      <c r="K27" s="5"/>
    </row>
    <row r="28" spans="1:11" ht="15" customHeight="1">
      <c r="A28" s="7">
        <f t="shared" si="2"/>
        <v>69</v>
      </c>
      <c r="B28" s="25">
        <f t="shared" si="0"/>
        <v>1</v>
      </c>
      <c r="C28" s="26">
        <f>$C$2*B28</f>
        <v>7600</v>
      </c>
      <c r="D28" s="27">
        <f t="shared" si="5"/>
        <v>321724.3649163369</v>
      </c>
      <c r="E28" s="7">
        <f t="shared" si="1"/>
        <v>91200</v>
      </c>
      <c r="F28" s="27">
        <f t="shared" si="3"/>
        <v>141729.19453042507</v>
      </c>
      <c r="G28" s="37">
        <f t="shared" si="6"/>
        <v>179995.17038591183</v>
      </c>
      <c r="H28" s="37"/>
      <c r="I28" s="5"/>
      <c r="J28" s="5"/>
      <c r="K28" s="5"/>
    </row>
    <row r="29" spans="1:11" ht="15" customHeight="1">
      <c r="A29" s="7">
        <f t="shared" si="2"/>
        <v>70</v>
      </c>
      <c r="B29" s="25">
        <f t="shared" si="0"/>
        <v>1</v>
      </c>
      <c r="C29" s="26"/>
      <c r="D29" s="27">
        <f t="shared" si="5"/>
        <v>351904.32949430612</v>
      </c>
      <c r="E29" s="7">
        <f t="shared" si="1"/>
        <v>91200</v>
      </c>
      <c r="F29" s="27">
        <f t="shared" si="3"/>
        <v>146689.71633898994</v>
      </c>
      <c r="G29" s="37">
        <f t="shared" si="6"/>
        <v>205214.61315531618</v>
      </c>
      <c r="H29" s="37"/>
      <c r="I29" s="5"/>
      <c r="J29" s="5"/>
      <c r="K29" s="5"/>
    </row>
    <row r="30" spans="1:11" ht="15" customHeight="1">
      <c r="A30" s="7">
        <f t="shared" si="2"/>
        <v>71</v>
      </c>
      <c r="B30" s="25">
        <f t="shared" si="0"/>
        <v>1</v>
      </c>
      <c r="C30" s="26">
        <f>$C$2*B30</f>
        <v>7600</v>
      </c>
      <c r="D30" s="27">
        <f t="shared" si="5"/>
        <v>393228.31534345431</v>
      </c>
      <c r="E30" s="7">
        <f t="shared" si="1"/>
        <v>98800</v>
      </c>
      <c r="F30" s="27">
        <f t="shared" si="3"/>
        <v>159689.85641085458</v>
      </c>
      <c r="G30" s="37">
        <f t="shared" si="6"/>
        <v>233538.45893259972</v>
      </c>
      <c r="H30" s="37"/>
      <c r="I30" s="5"/>
      <c r="J30" s="5"/>
      <c r="K30" s="5"/>
    </row>
    <row r="31" spans="1:11" ht="15" customHeight="1">
      <c r="A31" s="7">
        <f t="shared" si="2"/>
        <v>72</v>
      </c>
      <c r="B31" s="25">
        <f t="shared" si="0"/>
        <v>1</v>
      </c>
      <c r="C31" s="26"/>
      <c r="D31" s="27">
        <f t="shared" si="5"/>
        <v>430115.84368221124</v>
      </c>
      <c r="E31" s="7">
        <f t="shared" si="1"/>
        <v>98800</v>
      </c>
      <c r="F31" s="27">
        <f t="shared" si="3"/>
        <v>165279.00138523447</v>
      </c>
      <c r="G31" s="37">
        <f t="shared" si="6"/>
        <v>264836.84229697677</v>
      </c>
      <c r="H31" s="37"/>
      <c r="I31" s="5"/>
      <c r="J31" s="5"/>
      <c r="K31" s="5"/>
    </row>
    <row r="32" spans="1:11" ht="15" customHeight="1">
      <c r="A32" s="7">
        <f t="shared" si="2"/>
        <v>73</v>
      </c>
      <c r="B32" s="25">
        <f t="shared" si="0"/>
        <v>1</v>
      </c>
      <c r="C32" s="26">
        <f>$C$2*B32</f>
        <v>7600</v>
      </c>
      <c r="D32" s="27">
        <f t="shared" si="5"/>
        <v>478776.60903947696</v>
      </c>
      <c r="E32" s="7">
        <f t="shared" si="1"/>
        <v>106400</v>
      </c>
      <c r="F32" s="27">
        <f t="shared" si="3"/>
        <v>178929.76643371765</v>
      </c>
      <c r="G32" s="37">
        <f t="shared" si="6"/>
        <v>299846.84260575927</v>
      </c>
      <c r="H32" s="37"/>
      <c r="I32" s="5"/>
      <c r="J32" s="5"/>
      <c r="K32" s="5"/>
    </row>
    <row r="33" spans="1:11" ht="15" customHeight="1">
      <c r="A33" s="7">
        <f t="shared" si="2"/>
        <v>74</v>
      </c>
      <c r="B33" s="25">
        <f t="shared" si="0"/>
        <v>1</v>
      </c>
      <c r="C33" s="26"/>
      <c r="D33" s="27">
        <f t="shared" si="5"/>
        <v>523689.15741090401</v>
      </c>
      <c r="E33" s="7">
        <f t="shared" si="1"/>
        <v>106400</v>
      </c>
      <c r="F33" s="27">
        <f t="shared" si="3"/>
        <v>185192.30825889777</v>
      </c>
      <c r="G33" s="37">
        <f t="shared" si="6"/>
        <v>338496.84915200621</v>
      </c>
      <c r="H33" s="37"/>
      <c r="I33" s="5"/>
      <c r="J33" s="5"/>
      <c r="K33" s="5"/>
    </row>
    <row r="34" spans="1:11" ht="15" customHeight="1">
      <c r="A34" s="7">
        <f t="shared" si="2"/>
        <v>75</v>
      </c>
      <c r="B34" s="25">
        <f t="shared" si="0"/>
        <v>1</v>
      </c>
      <c r="C34" s="26">
        <f>$C$2*B34</f>
        <v>7600</v>
      </c>
      <c r="D34" s="27">
        <f t="shared" si="5"/>
        <v>581127.74503385217</v>
      </c>
      <c r="E34" s="7">
        <f t="shared" si="1"/>
        <v>114000</v>
      </c>
      <c r="F34" s="27">
        <f t="shared" si="3"/>
        <v>199540.03904795917</v>
      </c>
      <c r="G34" s="37">
        <f t="shared" si="6"/>
        <v>381587.70598589303</v>
      </c>
      <c r="H34" s="37"/>
      <c r="I34" s="5"/>
      <c r="J34" s="5"/>
      <c r="K34" s="5"/>
    </row>
    <row r="35" spans="1:11" ht="15" customHeight="1">
      <c r="A35" s="7">
        <f t="shared" si="2"/>
        <v>76</v>
      </c>
      <c r="B35" s="25">
        <f t="shared" si="0"/>
        <v>0</v>
      </c>
      <c r="C35" s="26"/>
      <c r="D35" s="27">
        <f t="shared" si="5"/>
        <v>635641.53594601259</v>
      </c>
      <c r="E35" s="7">
        <f t="shared" si="1"/>
        <v>114000</v>
      </c>
      <c r="F35" s="27">
        <f t="shared" si="3"/>
        <v>206523.94041463773</v>
      </c>
      <c r="G35" s="37">
        <f t="shared" si="6"/>
        <v>429117.59553137486</v>
      </c>
      <c r="H35" s="37"/>
      <c r="I35" s="5"/>
      <c r="J35" s="5"/>
      <c r="K35" s="5"/>
    </row>
    <row r="36" spans="1:11" ht="15" customHeight="1">
      <c r="A36" s="7">
        <f t="shared" si="2"/>
        <v>77</v>
      </c>
      <c r="B36" s="25">
        <f t="shared" si="0"/>
        <v>0</v>
      </c>
      <c r="C36" s="26">
        <f>$C$2*B36</f>
        <v>0</v>
      </c>
      <c r="D36" s="27">
        <f t="shared" si="5"/>
        <v>695269.09646392742</v>
      </c>
      <c r="E36" s="7">
        <f t="shared" si="1"/>
        <v>114000</v>
      </c>
      <c r="F36" s="27">
        <f t="shared" si="3"/>
        <v>213752.27832915005</v>
      </c>
      <c r="G36" s="37">
        <f t="shared" si="6"/>
        <v>481516.81813477736</v>
      </c>
      <c r="H36" s="37"/>
      <c r="I36" s="5"/>
      <c r="J36" s="5"/>
      <c r="K36" s="5"/>
    </row>
    <row r="37" spans="1:11" ht="15" customHeight="1">
      <c r="A37" s="7">
        <f t="shared" si="2"/>
        <v>78</v>
      </c>
      <c r="B37" s="25">
        <f t="shared" si="0"/>
        <v>0</v>
      </c>
      <c r="C37" s="26"/>
      <c r="D37" s="27">
        <f t="shared" si="5"/>
        <v>760490.13344971673</v>
      </c>
      <c r="E37" s="7">
        <f t="shared" si="1"/>
        <v>114000</v>
      </c>
      <c r="F37" s="27">
        <f t="shared" si="3"/>
        <v>221233.60807067028</v>
      </c>
      <c r="G37" s="37">
        <f t="shared" si="6"/>
        <v>539256.52537904645</v>
      </c>
      <c r="H37" s="37"/>
      <c r="I37" s="5"/>
      <c r="J37" s="5"/>
      <c r="K37" s="5"/>
    </row>
    <row r="38" spans="1:11" ht="15" customHeight="1">
      <c r="A38" s="7">
        <f t="shared" si="2"/>
        <v>79</v>
      </c>
      <c r="B38" s="25">
        <f t="shared" si="0"/>
        <v>0</v>
      </c>
      <c r="C38" s="26">
        <f>$C$2*B38</f>
        <v>0</v>
      </c>
      <c r="D38" s="27">
        <f t="shared" si="5"/>
        <v>831829.35357802745</v>
      </c>
      <c r="E38" s="7">
        <f t="shared" si="1"/>
        <v>114000</v>
      </c>
      <c r="F38" s="27">
        <f t="shared" si="3"/>
        <v>228976.78435314371</v>
      </c>
      <c r="G38" s="37">
        <f t="shared" si="6"/>
        <v>602852.5692248838</v>
      </c>
      <c r="H38" s="37"/>
      <c r="I38" s="5"/>
      <c r="J38" s="5"/>
      <c r="K38" s="5"/>
    </row>
    <row r="39" spans="1:11" ht="15" customHeight="1">
      <c r="A39" s="7">
        <f t="shared" si="2"/>
        <v>80</v>
      </c>
      <c r="B39" s="25">
        <f t="shared" si="0"/>
        <v>0</v>
      </c>
      <c r="C39" s="26"/>
      <c r="D39" s="27">
        <f t="shared" si="5"/>
        <v>909860.68462884251</v>
      </c>
      <c r="E39" s="7">
        <f t="shared" si="1"/>
        <v>114000</v>
      </c>
      <c r="F39" s="27">
        <f t="shared" si="3"/>
        <v>236990.97180550371</v>
      </c>
      <c r="G39" s="37">
        <f t="shared" si="6"/>
        <v>672869.71282333881</v>
      </c>
      <c r="H39" s="37"/>
      <c r="I39" s="5"/>
      <c r="J39" s="5"/>
      <c r="K39" s="5"/>
    </row>
    <row r="40" spans="1:11" ht="15" customHeight="1">
      <c r="A40" s="7">
        <f t="shared" si="2"/>
        <v>81</v>
      </c>
      <c r="B40" s="25">
        <f t="shared" si="0"/>
        <v>0</v>
      </c>
      <c r="C40" s="26">
        <f>$C$2*B40</f>
        <v>0</v>
      </c>
      <c r="D40" s="27">
        <f t="shared" si="5"/>
        <v>995211.89276667207</v>
      </c>
      <c r="E40" s="7">
        <f t="shared" si="1"/>
        <v>114000</v>
      </c>
      <c r="F40" s="27">
        <f t="shared" si="3"/>
        <v>245285.65581869631</v>
      </c>
      <c r="G40" s="37">
        <f t="shared" si="6"/>
        <v>749926.23694797582</v>
      </c>
      <c r="H40" s="37"/>
      <c r="I40" s="5"/>
      <c r="J40" s="5"/>
      <c r="K40" s="5"/>
    </row>
    <row r="41" spans="1:11" ht="15" customHeight="1">
      <c r="A41" s="7">
        <f t="shared" si="2"/>
        <v>82</v>
      </c>
      <c r="B41" s="25">
        <f t="shared" si="0"/>
        <v>0</v>
      </c>
      <c r="C41" s="26"/>
      <c r="D41" s="27">
        <f t="shared" si="5"/>
        <v>1088569.6329523819</v>
      </c>
      <c r="E41" s="7">
        <f t="shared" si="1"/>
        <v>114000</v>
      </c>
      <c r="F41" s="27">
        <f t="shared" si="3"/>
        <v>253870.65377235066</v>
      </c>
      <c r="G41" s="37">
        <f t="shared" si="6"/>
        <v>834698.97918003122</v>
      </c>
      <c r="H41" s="37"/>
      <c r="I41" s="5"/>
      <c r="J41" s="5"/>
      <c r="K41" s="5"/>
    </row>
    <row r="42" spans="1:11" ht="15" customHeight="1">
      <c r="A42" s="7">
        <f t="shared" si="2"/>
        <v>83</v>
      </c>
      <c r="B42" s="25">
        <f t="shared" si="0"/>
        <v>0</v>
      </c>
      <c r="C42" s="26">
        <f>$C$2*B42</f>
        <v>0</v>
      </c>
      <c r="D42" s="27">
        <f t="shared" si="5"/>
        <v>1190684.9731184868</v>
      </c>
      <c r="E42" s="7">
        <f t="shared" si="1"/>
        <v>114000</v>
      </c>
      <c r="F42" s="27">
        <f t="shared" si="3"/>
        <v>262756.12665438291</v>
      </c>
      <c r="G42" s="37">
        <f t="shared" si="6"/>
        <v>927928.8464641039</v>
      </c>
      <c r="H42" s="37"/>
      <c r="I42" s="5"/>
      <c r="J42" s="5"/>
      <c r="K42" s="5"/>
    </row>
    <row r="43" spans="1:11" ht="15" customHeight="1">
      <c r="A43" s="7">
        <f t="shared" si="2"/>
        <v>84</v>
      </c>
      <c r="B43" s="25">
        <f t="shared" si="0"/>
        <v>0</v>
      </c>
      <c r="C43" s="26"/>
      <c r="D43" s="27">
        <f t="shared" si="5"/>
        <v>1302379.4365501914</v>
      </c>
      <c r="E43" s="7">
        <f t="shared" si="1"/>
        <v>114000</v>
      </c>
      <c r="F43" s="27">
        <f t="shared" si="3"/>
        <v>271952.5910872863</v>
      </c>
      <c r="G43" s="37">
        <f t="shared" si="6"/>
        <v>1030426.845462905</v>
      </c>
      <c r="H43" s="37"/>
      <c r="I43" s="5"/>
      <c r="J43" s="5"/>
      <c r="K43" s="5"/>
    </row>
    <row r="44" spans="1:11" ht="15" customHeight="1">
      <c r="A44" s="7">
        <f t="shared" si="2"/>
        <v>85</v>
      </c>
      <c r="B44" s="25">
        <f t="shared" si="0"/>
        <v>0</v>
      </c>
      <c r="C44" s="26">
        <f>$C$2*B44</f>
        <v>0</v>
      </c>
      <c r="D44" s="27">
        <f t="shared" si="5"/>
        <v>1424551.6110834493</v>
      </c>
      <c r="E44" s="7">
        <f t="shared" si="1"/>
        <v>114000</v>
      </c>
      <c r="F44" s="27">
        <f t="shared" si="3"/>
        <v>281470.93177534128</v>
      </c>
      <c r="G44" s="37">
        <f t="shared" si="6"/>
        <v>1143080.6793081081</v>
      </c>
      <c r="H44" s="37"/>
      <c r="I44" s="5"/>
      <c r="J44" s="5"/>
      <c r="K44" s="5"/>
    </row>
    <row r="45" spans="1:11" ht="15" customHeight="1">
      <c r="A45" s="7">
        <f t="shared" si="2"/>
        <v>86</v>
      </c>
      <c r="B45" s="25">
        <f t="shared" si="0"/>
        <v>0</v>
      </c>
      <c r="C45" s="26"/>
      <c r="D45" s="27">
        <f t="shared" si="5"/>
        <v>1558184.3782913901</v>
      </c>
      <c r="E45" s="7">
        <f t="shared" si="1"/>
        <v>114000</v>
      </c>
      <c r="F45" s="27">
        <f t="shared" si="3"/>
        <v>291322.4143874782</v>
      </c>
      <c r="G45" s="37">
        <f t="shared" si="6"/>
        <v>1266861.9639039119</v>
      </c>
      <c r="H45" s="37"/>
      <c r="I45" s="5"/>
      <c r="J45" s="5"/>
      <c r="K45" s="5"/>
    </row>
    <row r="46" spans="1:11" ht="15" customHeight="1">
      <c r="A46" s="7">
        <f t="shared" si="2"/>
        <v>87</v>
      </c>
      <c r="B46" s="25">
        <f t="shared" si="0"/>
        <v>0</v>
      </c>
      <c r="C46" s="26">
        <f>$C$2*B46</f>
        <v>0</v>
      </c>
      <c r="D46" s="27">
        <f t="shared" si="5"/>
        <v>1704352.8208182969</v>
      </c>
      <c r="E46" s="7">
        <f t="shared" si="1"/>
        <v>114000</v>
      </c>
      <c r="F46" s="27">
        <f t="shared" si="3"/>
        <v>301518.69889103994</v>
      </c>
      <c r="G46" s="37">
        <f t="shared" si="6"/>
        <v>1402834.1219272569</v>
      </c>
      <c r="H46" s="37"/>
      <c r="I46" s="5"/>
      <c r="J46" s="5"/>
      <c r="K46" s="5"/>
    </row>
    <row r="47" spans="1:11" ht="15" customHeight="1">
      <c r="A47" s="7">
        <f t="shared" si="2"/>
        <v>88</v>
      </c>
      <c r="B47" s="25">
        <f t="shared" si="0"/>
        <v>0</v>
      </c>
      <c r="C47" s="26"/>
      <c r="D47" s="27">
        <f t="shared" si="5"/>
        <v>1864232.8714760523</v>
      </c>
      <c r="E47" s="7">
        <f t="shared" si="1"/>
        <v>114000</v>
      </c>
      <c r="F47" s="27">
        <f t="shared" si="3"/>
        <v>312071.85335222632</v>
      </c>
      <c r="G47" s="37">
        <f t="shared" si="6"/>
        <v>1552161.018123826</v>
      </c>
      <c r="H47" s="37"/>
      <c r="I47" s="5"/>
      <c r="J47" s="5"/>
      <c r="K47" s="5"/>
    </row>
    <row r="48" spans="1:11" ht="15" customHeight="1">
      <c r="A48" s="7">
        <f t="shared" si="2"/>
        <v>89</v>
      </c>
      <c r="B48" s="25">
        <f t="shared" si="0"/>
        <v>0</v>
      </c>
      <c r="C48" s="26">
        <f>$C$2*B48</f>
        <v>0</v>
      </c>
      <c r="D48" s="27">
        <f t="shared" si="5"/>
        <v>2039110.7736854916</v>
      </c>
      <c r="E48" s="7">
        <f t="shared" si="1"/>
        <v>114000</v>
      </c>
      <c r="F48" s="27">
        <f t="shared" si="3"/>
        <v>322994.36821955419</v>
      </c>
      <c r="G48" s="37">
        <f t="shared" si="6"/>
        <v>1716116.4054659375</v>
      </c>
      <c r="H48" s="37"/>
      <c r="I48" s="5"/>
      <c r="J48" s="5"/>
      <c r="K48" s="5"/>
    </row>
    <row r="49" spans="1:11" ht="15" customHeight="1">
      <c r="A49" s="7">
        <f t="shared" si="2"/>
        <v>90</v>
      </c>
      <c r="B49" s="25">
        <f t="shared" si="0"/>
        <v>0</v>
      </c>
      <c r="C49" s="26"/>
      <c r="D49" s="27">
        <f t="shared" si="5"/>
        <v>2230393.429372408</v>
      </c>
      <c r="E49" s="7">
        <f t="shared" si="1"/>
        <v>114000</v>
      </c>
      <c r="F49" s="27">
        <f t="shared" si="3"/>
        <v>334299.17110723857</v>
      </c>
      <c r="G49" s="37">
        <f t="shared" si="6"/>
        <v>1896094.2582651693</v>
      </c>
      <c r="H49" s="37"/>
      <c r="I49" s="5"/>
      <c r="J49" s="5"/>
      <c r="K49" s="5"/>
    </row>
    <row r="50" spans="1:11" ht="15" customHeight="1">
      <c r="A50" s="7">
        <f t="shared" si="2"/>
        <v>91</v>
      </c>
      <c r="B50" s="25">
        <f t="shared" si="0"/>
        <v>0</v>
      </c>
      <c r="C50" s="26">
        <f>$C$2*B50</f>
        <v>0</v>
      </c>
      <c r="D50" s="27">
        <f t="shared" si="5"/>
        <v>2439619.7175675812</v>
      </c>
      <c r="E50" s="7">
        <f t="shared" si="1"/>
        <v>114000</v>
      </c>
      <c r="F50" s="27">
        <f t="shared" si="3"/>
        <v>345999.64209599188</v>
      </c>
      <c r="G50" s="37">
        <f t="shared" si="6"/>
        <v>2093620.0754715893</v>
      </c>
      <c r="H50" s="37"/>
      <c r="I50" s="5"/>
      <c r="J50" s="5"/>
      <c r="K50" s="5"/>
    </row>
    <row r="51" spans="1:11" ht="15" customHeight="1">
      <c r="A51" s="7">
        <f t="shared" si="2"/>
        <v>92</v>
      </c>
      <c r="B51" s="25">
        <f t="shared" si="0"/>
        <v>0</v>
      </c>
      <c r="C51" s="26"/>
      <c r="D51" s="27">
        <f t="shared" si="5"/>
        <v>2668472.8747695587</v>
      </c>
      <c r="E51" s="7">
        <f t="shared" si="1"/>
        <v>114000</v>
      </c>
      <c r="F51" s="27">
        <f t="shared" si="3"/>
        <v>358109.62956935156</v>
      </c>
      <c r="G51" s="37">
        <f t="shared" si="6"/>
        <v>2310363.245200207</v>
      </c>
      <c r="H51" s="37"/>
      <c r="I51" s="5"/>
      <c r="J51" s="5"/>
      <c r="K51" s="5"/>
    </row>
    <row r="52" spans="1:11" ht="15" customHeight="1">
      <c r="A52" s="7">
        <f t="shared" si="2"/>
        <v>93</v>
      </c>
      <c r="B52" s="25">
        <f t="shared" si="0"/>
        <v>0</v>
      </c>
      <c r="C52" s="26">
        <f>$C$2*B52</f>
        <v>0</v>
      </c>
      <c r="D52" s="27">
        <f t="shared" si="5"/>
        <v>2918794.0366708641</v>
      </c>
      <c r="E52" s="7">
        <f t="shared" si="1"/>
        <v>114000</v>
      </c>
      <c r="F52" s="27">
        <f t="shared" si="3"/>
        <v>370643.46660427883</v>
      </c>
      <c r="G52" s="37">
        <f t="shared" si="6"/>
        <v>2548150.5700665852</v>
      </c>
      <c r="H52" s="37"/>
      <c r="I52" s="5"/>
      <c r="J52" s="5"/>
      <c r="K52" s="5"/>
    </row>
    <row r="53" spans="1:11" ht="15" customHeight="1">
      <c r="A53" s="7">
        <f t="shared" si="2"/>
        <v>94</v>
      </c>
      <c r="B53" s="25">
        <f t="shared" si="0"/>
        <v>0</v>
      </c>
      <c r="C53" s="26"/>
      <c r="D53" s="27">
        <f t="shared" si="5"/>
        <v>3192597.0501915268</v>
      </c>
      <c r="E53" s="7">
        <f t="shared" si="1"/>
        <v>114000</v>
      </c>
      <c r="F53" s="27">
        <f t="shared" si="3"/>
        <v>383615.98793542857</v>
      </c>
      <c r="G53" s="37">
        <f t="shared" si="6"/>
        <v>2808981.0622560983</v>
      </c>
      <c r="H53" s="37"/>
      <c r="I53" s="5"/>
      <c r="J53" s="5"/>
      <c r="K53" s="5"/>
    </row>
    <row r="54" spans="1:11" ht="15" customHeight="1">
      <c r="A54" s="7">
        <f t="shared" si="2"/>
        <v>95</v>
      </c>
      <c r="B54" s="25">
        <f t="shared" si="0"/>
        <v>0</v>
      </c>
      <c r="C54" s="26">
        <f>$C$2*B54</f>
        <v>0</v>
      </c>
      <c r="D54" s="27">
        <f t="shared" si="5"/>
        <v>3492084.6749835294</v>
      </c>
      <c r="E54" s="7">
        <f t="shared" si="1"/>
        <v>114000</v>
      </c>
      <c r="F54" s="27">
        <f t="shared" si="3"/>
        <v>397042.54751316854</v>
      </c>
      <c r="G54" s="37">
        <f t="shared" si="6"/>
        <v>3095042.1274703611</v>
      </c>
      <c r="H54" s="37"/>
      <c r="I54" s="5"/>
      <c r="J54" s="5"/>
      <c r="K54" s="5"/>
    </row>
    <row r="55" spans="1:11" ht="15" customHeight="1">
      <c r="A55" s="7">
        <f t="shared" si="2"/>
        <v>96</v>
      </c>
      <c r="B55" s="25">
        <f t="shared" si="0"/>
        <v>0</v>
      </c>
      <c r="C55" s="26"/>
      <c r="D55" s="27">
        <f t="shared" si="5"/>
        <v>3819666.3047481216</v>
      </c>
      <c r="E55" s="7">
        <f t="shared" si="1"/>
        <v>114000</v>
      </c>
      <c r="F55" s="27">
        <f t="shared" si="3"/>
        <v>410939.03667612938</v>
      </c>
      <c r="G55" s="37">
        <f t="shared" si="6"/>
        <v>3408727.2680719923</v>
      </c>
      <c r="H55" s="37"/>
      <c r="I55" s="5"/>
      <c r="J55" s="5"/>
      <c r="K55" s="5"/>
    </row>
    <row r="56" spans="1:11" ht="15" customHeight="1">
      <c r="A56" s="7">
        <f t="shared" si="2"/>
        <v>97</v>
      </c>
      <c r="B56" s="25">
        <f t="shared" si="0"/>
        <v>0</v>
      </c>
      <c r="C56" s="26">
        <f>$C$2*B56</f>
        <v>0</v>
      </c>
      <c r="D56" s="27">
        <f t="shared" si="5"/>
        <v>4177977.3509349353</v>
      </c>
      <c r="E56" s="7">
        <f t="shared" si="1"/>
        <v>114000</v>
      </c>
      <c r="F56" s="27">
        <f t="shared" si="3"/>
        <v>425321.90295979386</v>
      </c>
      <c r="G56" s="37">
        <f t="shared" si="6"/>
        <v>3752655.4479751415</v>
      </c>
      <c r="H56" s="37"/>
      <c r="I56" s="5"/>
      <c r="J56" s="5"/>
      <c r="K56" s="5"/>
    </row>
    <row r="57" spans="1:11" ht="15" customHeight="1">
      <c r="A57" s="7">
        <f t="shared" si="2"/>
        <v>98</v>
      </c>
      <c r="B57" s="25">
        <f t="shared" si="0"/>
        <v>0</v>
      </c>
      <c r="C57" s="26"/>
      <c r="D57" s="27">
        <f t="shared" si="5"/>
        <v>4569900.4447657783</v>
      </c>
      <c r="E57" s="7">
        <f t="shared" si="1"/>
        <v>114000</v>
      </c>
      <c r="F57" s="27">
        <f t="shared" si="3"/>
        <v>440208.16956338659</v>
      </c>
      <c r="G57" s="37">
        <f t="shared" si="6"/>
        <v>4129692.2752023917</v>
      </c>
      <c r="H57" s="37"/>
      <c r="I57" s="5"/>
      <c r="J57" s="5"/>
      <c r="K57" s="5"/>
    </row>
    <row r="58" spans="1:11" ht="15" customHeight="1">
      <c r="A58" s="7">
        <f t="shared" si="2"/>
        <v>99</v>
      </c>
      <c r="B58" s="25">
        <f t="shared" si="0"/>
        <v>0</v>
      </c>
      <c r="C58" s="26">
        <f>$C$2*B58</f>
        <v>0</v>
      </c>
      <c r="D58" s="27">
        <f t="shared" si="5"/>
        <v>4998588.6281545069</v>
      </c>
      <c r="E58" s="7">
        <f t="shared" si="1"/>
        <v>114000</v>
      </c>
      <c r="F58" s="27">
        <f t="shared" si="3"/>
        <v>455615.45549810509</v>
      </c>
      <c r="G58" s="37">
        <f t="shared" si="6"/>
        <v>4542973.172656402</v>
      </c>
      <c r="H58" s="37"/>
      <c r="I58" s="5"/>
      <c r="J58" s="5"/>
      <c r="K58" s="5"/>
    </row>
    <row r="59" spans="1:11" ht="15" customHeight="1">
      <c r="A59" s="7">
        <f t="shared" si="2"/>
        <v>100</v>
      </c>
      <c r="B59" s="25">
        <f t="shared" si="0"/>
        <v>0</v>
      </c>
      <c r="C59" s="26"/>
      <c r="D59" s="27">
        <f t="shared" si="5"/>
        <v>5467490.7200951427</v>
      </c>
      <c r="E59" s="7">
        <f t="shared" si="1"/>
        <v>114000</v>
      </c>
      <c r="F59" s="27">
        <f t="shared" si="3"/>
        <v>471561.99644053873</v>
      </c>
      <c r="G59" s="37">
        <f t="shared" si="6"/>
        <v>4995928.7236546036</v>
      </c>
      <c r="H59" s="37"/>
      <c r="I59" s="5"/>
      <c r="J59" s="5"/>
      <c r="K59" s="5"/>
    </row>
    <row r="60" spans="1:11" ht="15" customHeight="1">
      <c r="A60" s="7">
        <f t="shared" si="2"/>
        <v>101</v>
      </c>
      <c r="B60" s="25">
        <f t="shared" si="0"/>
        <v>0</v>
      </c>
      <c r="C60" s="26">
        <f>$C$2*B60</f>
        <v>0</v>
      </c>
      <c r="D60" s="27">
        <f t="shared" si="5"/>
        <v>5980379.0625921637</v>
      </c>
      <c r="E60" s="7">
        <f t="shared" si="1"/>
        <v>114000</v>
      </c>
      <c r="F60" s="27">
        <f t="shared" si="3"/>
        <v>488066.66631595755</v>
      </c>
      <c r="G60" s="37">
        <f t="shared" si="6"/>
        <v>5492312.3962762058</v>
      </c>
      <c r="H60" s="37"/>
      <c r="I60" s="5"/>
      <c r="J60" s="5"/>
      <c r="K60" s="5"/>
    </row>
    <row r="61" spans="1:11" ht="15" customHeight="1">
      <c r="A61" s="7">
        <f t="shared" si="2"/>
        <v>102</v>
      </c>
      <c r="B61" s="25">
        <f t="shared" si="0"/>
        <v>0</v>
      </c>
      <c r="C61" s="26"/>
      <c r="D61" s="27">
        <f t="shared" si="5"/>
        <v>6541379.8693504436</v>
      </c>
      <c r="E61" s="7">
        <f t="shared" si="1"/>
        <v>114000</v>
      </c>
      <c r="F61" s="27">
        <f t="shared" si="3"/>
        <v>505148.99963701604</v>
      </c>
      <c r="G61" s="37">
        <f t="shared" si="6"/>
        <v>6036230.8697134275</v>
      </c>
      <c r="H61" s="37"/>
      <c r="I61" s="5"/>
      <c r="J61" s="5"/>
      <c r="K61" s="5"/>
    </row>
    <row r="62" spans="1:11" ht="15" customHeight="1">
      <c r="A62" s="7">
        <f t="shared" si="2"/>
        <v>103</v>
      </c>
      <c r="B62" s="25">
        <f t="shared" si="0"/>
        <v>0</v>
      </c>
      <c r="C62" s="26">
        <f>$C$2*B62</f>
        <v>0</v>
      </c>
      <c r="D62" s="27">
        <f t="shared" si="5"/>
        <v>7155006.4213816375</v>
      </c>
      <c r="E62" s="7">
        <f t="shared" si="1"/>
        <v>114000</v>
      </c>
      <c r="F62" s="27">
        <f t="shared" si="3"/>
        <v>522829.21462431154</v>
      </c>
      <c r="G62" s="37">
        <f t="shared" si="6"/>
        <v>6632177.2067573257</v>
      </c>
      <c r="H62" s="37"/>
      <c r="I62" s="5"/>
      <c r="J62" s="5"/>
      <c r="K62" s="5"/>
    </row>
    <row r="63" spans="1:11" ht="15" customHeight="1">
      <c r="A63" s="7">
        <f t="shared" si="2"/>
        <v>104</v>
      </c>
      <c r="B63" s="25">
        <f t="shared" si="0"/>
        <v>0</v>
      </c>
      <c r="C63" s="26"/>
      <c r="D63" s="27">
        <f t="shared" si="5"/>
        <v>7826195.3765874198</v>
      </c>
      <c r="E63" s="7">
        <f t="shared" si="1"/>
        <v>114000</v>
      </c>
      <c r="F63" s="27">
        <f t="shared" si="3"/>
        <v>541128.23713616235</v>
      </c>
      <c r="G63" s="37">
        <f t="shared" si="6"/>
        <v>7285067.1394512579</v>
      </c>
      <c r="H63" s="37"/>
      <c r="I63" s="5"/>
      <c r="J63" s="5"/>
      <c r="K63" s="5"/>
    </row>
    <row r="64" spans="1:11" ht="15" customHeight="1">
      <c r="A64" s="7">
        <f t="shared" si="2"/>
        <v>105</v>
      </c>
      <c r="B64" s="25">
        <f t="shared" si="0"/>
        <v>0</v>
      </c>
      <c r="C64" s="26">
        <f>$C$2*B64</f>
        <v>0</v>
      </c>
      <c r="D64" s="27">
        <f t="shared" si="5"/>
        <v>8560346.4854320865</v>
      </c>
      <c r="E64" s="7">
        <f t="shared" si="1"/>
        <v>114000</v>
      </c>
      <c r="F64" s="27">
        <f t="shared" si="3"/>
        <v>560067.72543592798</v>
      </c>
      <c r="G64" s="37">
        <f t="shared" si="6"/>
        <v>8000278.759996159</v>
      </c>
      <c r="H64" s="37"/>
      <c r="I64" s="5"/>
      <c r="J64" s="5"/>
      <c r="K64" s="5"/>
    </row>
    <row r="65" spans="1:11" ht="15" customHeight="1">
      <c r="A65" s="7">
        <f t="shared" si="2"/>
        <v>106</v>
      </c>
      <c r="B65" s="25">
        <f t="shared" si="0"/>
        <v>0</v>
      </c>
      <c r="C65" s="26"/>
      <c r="D65" s="27">
        <f t="shared" si="5"/>
        <v>9363366.0322191846</v>
      </c>
      <c r="E65" s="7">
        <f t="shared" si="1"/>
        <v>114000</v>
      </c>
      <c r="F65" s="27">
        <f t="shared" si="3"/>
        <v>579670.09582618542</v>
      </c>
      <c r="G65" s="37">
        <f t="shared" si="6"/>
        <v>8783695.9363929983</v>
      </c>
      <c r="H65" s="37"/>
      <c r="I65" s="5"/>
      <c r="J65" s="5"/>
      <c r="K65" s="5"/>
    </row>
    <row r="66" spans="1:11" ht="15" customHeight="1">
      <c r="A66" s="7">
        <f t="shared" si="2"/>
        <v>107</v>
      </c>
      <c r="B66" s="25">
        <f t="shared" si="0"/>
        <v>0</v>
      </c>
      <c r="C66" s="26">
        <f>$C$2*B66</f>
        <v>0</v>
      </c>
      <c r="D66" s="27">
        <f t="shared" si="5"/>
        <v>10241714.35145954</v>
      </c>
      <c r="E66" s="7">
        <f t="shared" si="1"/>
        <v>114000</v>
      </c>
      <c r="F66" s="27">
        <f t="shared" si="3"/>
        <v>599958.54918010184</v>
      </c>
      <c r="G66" s="37">
        <f t="shared" si="6"/>
        <v>9641755.8022794388</v>
      </c>
      <c r="H66" s="37"/>
      <c r="I66" s="5"/>
      <c r="J66" s="5"/>
      <c r="K66" s="5"/>
    </row>
    <row r="67" spans="1:11" ht="15" customHeight="1">
      <c r="A67" s="7">
        <f t="shared" si="2"/>
        <v>108</v>
      </c>
      <c r="B67" s="25">
        <f t="shared" si="0"/>
        <v>0</v>
      </c>
      <c r="C67" s="26"/>
      <c r="D67" s="27">
        <f t="shared" si="5"/>
        <v>11202457.801602356</v>
      </c>
      <c r="E67" s="7">
        <f t="shared" si="1"/>
        <v>114000</v>
      </c>
      <c r="F67" s="27">
        <f t="shared" si="3"/>
        <v>620957.09840140538</v>
      </c>
      <c r="G67" s="37">
        <f t="shared" si="6"/>
        <v>10581500.703200951</v>
      </c>
      <c r="H67" s="37"/>
      <c r="I67" s="5"/>
      <c r="J67" s="5"/>
      <c r="K67" s="5"/>
    </row>
    <row r="68" spans="1:11" ht="15" customHeight="1">
      <c r="A68" s="7">
        <f t="shared" si="2"/>
        <v>109</v>
      </c>
      <c r="B68" s="25">
        <f t="shared" si="0"/>
        <v>0</v>
      </c>
      <c r="C68" s="26">
        <f>$C$2*B68</f>
        <v>0</v>
      </c>
      <c r="D68" s="27">
        <f t="shared" si="5"/>
        <v>12253325.614260787</v>
      </c>
      <c r="E68" s="7">
        <f t="shared" si="1"/>
        <v>114000</v>
      </c>
      <c r="F68" s="27">
        <f t="shared" si="3"/>
        <v>642690.59684545454</v>
      </c>
      <c r="G68" s="37">
        <f t="shared" si="6"/>
        <v>11610635.017415334</v>
      </c>
      <c r="H68" s="37"/>
      <c r="I68" s="5"/>
      <c r="J68" s="5"/>
      <c r="K68" s="5"/>
    </row>
    <row r="69" spans="1:11" ht="15" customHeight="1">
      <c r="A69" s="7">
        <f t="shared" si="2"/>
        <v>110</v>
      </c>
      <c r="B69" s="25">
        <f t="shared" si="0"/>
        <v>0</v>
      </c>
      <c r="C69" s="26"/>
      <c r="D69" s="27">
        <f t="shared" si="5"/>
        <v>13402772.076287</v>
      </c>
      <c r="E69" s="7">
        <f t="shared" si="1"/>
        <v>114000</v>
      </c>
      <c r="F69" s="27">
        <f t="shared" si="3"/>
        <v>665184.7677350454</v>
      </c>
      <c r="G69" s="37">
        <f t="shared" si="6"/>
        <v>12737587.308551954</v>
      </c>
      <c r="H69" s="37"/>
      <c r="I69" s="5"/>
      <c r="J69" s="5"/>
      <c r="K69" s="5"/>
    </row>
    <row r="70" spans="1:11" ht="15" customHeight="1">
      <c r="A70" s="7">
        <f t="shared" si="2"/>
        <v>111</v>
      </c>
      <c r="B70" s="25">
        <f t="shared" ref="B70:B78" si="7">IF(A70&gt;75,0,1)</f>
        <v>0</v>
      </c>
      <c r="C70" s="26">
        <f>$C$2*B70</f>
        <v>0</v>
      </c>
      <c r="D70" s="27">
        <f t="shared" si="5"/>
        <v>14660044.544954779</v>
      </c>
      <c r="E70" s="7">
        <f t="shared" ref="E70:E78" si="8">E69+C70</f>
        <v>114000</v>
      </c>
      <c r="F70" s="27">
        <f t="shared" si="3"/>
        <v>688466.23460577196</v>
      </c>
      <c r="G70" s="37">
        <f t="shared" si="6"/>
        <v>13971578.310349006</v>
      </c>
      <c r="H70" s="37"/>
      <c r="I70" s="5"/>
      <c r="J70" s="5"/>
      <c r="K70" s="5"/>
    </row>
    <row r="71" spans="1:11" ht="15" customHeight="1">
      <c r="A71" s="7">
        <f t="shared" ref="A71:A78" si="9">A70+1</f>
        <v>112</v>
      </c>
      <c r="B71" s="25">
        <f t="shared" si="7"/>
        <v>0</v>
      </c>
      <c r="C71" s="26"/>
      <c r="D71" s="27">
        <f t="shared" si="5"/>
        <v>16035257.843435423</v>
      </c>
      <c r="E71" s="7">
        <f t="shared" si="8"/>
        <v>114000</v>
      </c>
      <c r="F71" s="27">
        <f t="shared" ref="F71:F78" si="10">(F70+C71)*(1+3.5%)</f>
        <v>712562.55281697388</v>
      </c>
      <c r="G71" s="37">
        <f t="shared" si="6"/>
        <v>15322695.290618449</v>
      </c>
      <c r="H71" s="37"/>
      <c r="I71" s="5"/>
      <c r="J71" s="5"/>
      <c r="K71" s="5"/>
    </row>
    <row r="72" spans="1:11" ht="15" customHeight="1">
      <c r="A72" s="7">
        <f t="shared" si="9"/>
        <v>113</v>
      </c>
      <c r="B72" s="25">
        <f t="shared" si="7"/>
        <v>0</v>
      </c>
      <c r="C72" s="26">
        <f>$C$2*B72</f>
        <v>0</v>
      </c>
      <c r="D72" s="27">
        <f t="shared" ref="D72:D78" si="11">(D71+C72)*(1+$H$2/12)^12</f>
        <v>17539475.635082416</v>
      </c>
      <c r="E72" s="7">
        <f t="shared" si="8"/>
        <v>114000</v>
      </c>
      <c r="F72" s="27">
        <f t="shared" si="10"/>
        <v>737502.24216556794</v>
      </c>
      <c r="G72" s="37">
        <f t="shared" si="6"/>
        <v>16801973.392916847</v>
      </c>
      <c r="H72" s="37"/>
      <c r="I72" s="5"/>
      <c r="J72" s="5"/>
      <c r="K72" s="5"/>
    </row>
    <row r="73" spans="1:11" ht="15" customHeight="1">
      <c r="A73" s="7">
        <f t="shared" si="9"/>
        <v>114</v>
      </c>
      <c r="B73" s="25">
        <f t="shared" si="7"/>
        <v>0</v>
      </c>
      <c r="C73" s="26"/>
      <c r="D73" s="27">
        <f t="shared" si="11"/>
        <v>19184799.431185313</v>
      </c>
      <c r="E73" s="7">
        <f t="shared" si="8"/>
        <v>114000</v>
      </c>
      <c r="F73" s="27">
        <f t="shared" si="10"/>
        <v>763314.82064136281</v>
      </c>
      <c r="G73" s="37">
        <f t="shared" si="6"/>
        <v>18421484.610543951</v>
      </c>
      <c r="H73" s="37"/>
      <c r="I73" s="5"/>
      <c r="J73" s="5"/>
      <c r="K73" s="5"/>
    </row>
    <row r="74" spans="1:11" ht="15" customHeight="1">
      <c r="A74" s="7">
        <f t="shared" si="9"/>
        <v>115</v>
      </c>
      <c r="B74" s="25">
        <f t="shared" si="7"/>
        <v>0</v>
      </c>
      <c r="C74" s="26">
        <f>$C$2*B74</f>
        <v>0</v>
      </c>
      <c r="D74" s="27">
        <f t="shared" si="11"/>
        <v>20984465.948264871</v>
      </c>
      <c r="E74" s="7">
        <f t="shared" si="8"/>
        <v>114000</v>
      </c>
      <c r="F74" s="27">
        <f t="shared" si="10"/>
        <v>790030.83936381049</v>
      </c>
      <c r="G74" s="37">
        <f t="shared" si="6"/>
        <v>20194435.108901061</v>
      </c>
      <c r="H74" s="37"/>
      <c r="I74" s="5"/>
      <c r="J74" s="5"/>
      <c r="K74" s="5"/>
    </row>
    <row r="75" spans="1:11" ht="15" customHeight="1">
      <c r="A75" s="7">
        <f t="shared" si="9"/>
        <v>116</v>
      </c>
      <c r="B75" s="25">
        <f t="shared" si="7"/>
        <v>0</v>
      </c>
      <c r="C75" s="26"/>
      <c r="D75" s="27">
        <f t="shared" si="11"/>
        <v>22952953.598154008</v>
      </c>
      <c r="E75" s="7">
        <f t="shared" si="8"/>
        <v>114000</v>
      </c>
      <c r="F75" s="27">
        <f t="shared" si="10"/>
        <v>817681.91874154378</v>
      </c>
      <c r="G75" s="37">
        <f t="shared" si="6"/>
        <v>22135271.679412466</v>
      </c>
      <c r="H75" s="37"/>
      <c r="I75" s="5"/>
      <c r="J75" s="5"/>
      <c r="K75" s="5"/>
    </row>
    <row r="76" spans="1:11" ht="15" customHeight="1">
      <c r="A76" s="7">
        <f t="shared" si="9"/>
        <v>117</v>
      </c>
      <c r="B76" s="25">
        <f t="shared" si="7"/>
        <v>0</v>
      </c>
      <c r="C76" s="26">
        <f>$C$2*B76</f>
        <v>0</v>
      </c>
      <c r="D76" s="27">
        <f t="shared" si="11"/>
        <v>25106098.967582893</v>
      </c>
      <c r="E76" s="7">
        <f t="shared" si="8"/>
        <v>114000</v>
      </c>
      <c r="F76" s="27">
        <f t="shared" si="10"/>
        <v>846300.78589749779</v>
      </c>
      <c r="G76" s="37">
        <f t="shared" si="6"/>
        <v>24259798.181685396</v>
      </c>
      <c r="H76" s="37"/>
      <c r="I76" s="5"/>
      <c r="J76" s="5"/>
      <c r="K76" s="5"/>
    </row>
    <row r="77" spans="1:11" ht="15" customHeight="1">
      <c r="A77" s="7">
        <f t="shared" si="9"/>
        <v>118</v>
      </c>
      <c r="B77" s="25">
        <f t="shared" si="7"/>
        <v>0</v>
      </c>
      <c r="C77" s="26"/>
      <c r="D77" s="27">
        <f t="shared" si="11"/>
        <v>27461224.224352546</v>
      </c>
      <c r="E77" s="7">
        <f t="shared" si="8"/>
        <v>114000</v>
      </c>
      <c r="F77" s="27">
        <f t="shared" si="10"/>
        <v>875921.31340391014</v>
      </c>
      <c r="G77" s="37">
        <f t="shared" si="6"/>
        <v>26585302.910948634</v>
      </c>
      <c r="H77" s="37"/>
      <c r="I77" s="5"/>
      <c r="J77" s="5"/>
      <c r="K77" s="5"/>
    </row>
    <row r="78" spans="1:11" ht="15" customHeight="1">
      <c r="A78" s="7">
        <f t="shared" si="9"/>
        <v>119</v>
      </c>
      <c r="B78" s="25">
        <f t="shared" si="7"/>
        <v>0</v>
      </c>
      <c r="C78" s="26">
        <f>$C$2*B78</f>
        <v>0</v>
      </c>
      <c r="D78" s="27">
        <f t="shared" si="11"/>
        <v>30037276.475086339</v>
      </c>
      <c r="E78" s="7">
        <f t="shared" si="8"/>
        <v>114000</v>
      </c>
      <c r="F78" s="27">
        <f t="shared" si="10"/>
        <v>906578.55937304697</v>
      </c>
      <c r="G78" s="37">
        <f t="shared" ref="G78" si="12">D78-F78</f>
        <v>29130697.915713292</v>
      </c>
      <c r="H78" s="37"/>
    </row>
    <row r="79" spans="1:11">
      <c r="A79" s="8"/>
      <c r="B79" s="8"/>
      <c r="C79" s="20"/>
      <c r="D79" s="6"/>
      <c r="E79" s="8"/>
      <c r="F79" s="6"/>
      <c r="G79" s="6"/>
      <c r="H79" s="21"/>
    </row>
    <row r="80" spans="1:11">
      <c r="A80" s="8"/>
      <c r="B80" s="8"/>
      <c r="C80" s="20"/>
      <c r="D80" s="6"/>
      <c r="E80" s="8"/>
      <c r="F80" s="6"/>
      <c r="G80" s="6"/>
      <c r="H80" s="21"/>
    </row>
  </sheetData>
  <sheetProtection password="C6EF" sheet="1" objects="1" scenarios="1" formatCells="0" formatColumns="0" formatRows="0" insertColumns="0" insertRows="0" insertHyperlinks="0" deleteColumns="0" deleteRows="0" sort="0" autoFilter="0" pivotTables="0"/>
  <protectedRanges>
    <protectedRange sqref="A2:H2" name="区域1"/>
  </protectedRanges>
  <mergeCells count="78">
    <mergeCell ref="A1:H1"/>
    <mergeCell ref="G78:H78"/>
    <mergeCell ref="D2:E2"/>
    <mergeCell ref="G72:H72"/>
    <mergeCell ref="G73:H73"/>
    <mergeCell ref="G74:H74"/>
    <mergeCell ref="G75:H75"/>
    <mergeCell ref="G76:H76"/>
    <mergeCell ref="G77:H77"/>
    <mergeCell ref="G66:H66"/>
    <mergeCell ref="G67:H67"/>
    <mergeCell ref="G68:H68"/>
    <mergeCell ref="G69:H69"/>
    <mergeCell ref="G70:H70"/>
    <mergeCell ref="G71:H71"/>
    <mergeCell ref="G60:H60"/>
    <mergeCell ref="G61:H61"/>
    <mergeCell ref="G62:H62"/>
    <mergeCell ref="G63:H63"/>
    <mergeCell ref="G64:H64"/>
    <mergeCell ref="G65:H65"/>
    <mergeCell ref="G59:H59"/>
    <mergeCell ref="G48:H48"/>
    <mergeCell ref="G49:H49"/>
    <mergeCell ref="G50:H50"/>
    <mergeCell ref="G51:H51"/>
    <mergeCell ref="G52:H52"/>
    <mergeCell ref="G53:H53"/>
    <mergeCell ref="G54:H54"/>
    <mergeCell ref="G55:H55"/>
    <mergeCell ref="G56:H56"/>
    <mergeCell ref="G57:H57"/>
    <mergeCell ref="G58:H58"/>
    <mergeCell ref="G47:H47"/>
    <mergeCell ref="G36:H36"/>
    <mergeCell ref="G37:H37"/>
    <mergeCell ref="G38:H38"/>
    <mergeCell ref="G39:H39"/>
    <mergeCell ref="G40:H40"/>
    <mergeCell ref="G41:H41"/>
    <mergeCell ref="G42:H42"/>
    <mergeCell ref="G43:H43"/>
    <mergeCell ref="G44:H44"/>
    <mergeCell ref="G45:H45"/>
    <mergeCell ref="G46:H46"/>
    <mergeCell ref="G35:H35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23:H23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11:H11"/>
    <mergeCell ref="G3:H3"/>
    <mergeCell ref="G4:H4"/>
    <mergeCell ref="G5:H5"/>
    <mergeCell ref="G6:H6"/>
    <mergeCell ref="G7:H7"/>
    <mergeCell ref="G8:H8"/>
    <mergeCell ref="G9:H9"/>
    <mergeCell ref="G10:H10"/>
  </mergeCells>
  <phoneticPr fontId="1" type="noConversion"/>
  <dataValidations count="2">
    <dataValidation type="list" allowBlank="1" showInputMessage="1" showErrorMessage="1" sqref="H2">
      <formula1>$M$4:$M$7</formula1>
    </dataValidation>
    <dataValidation type="whole" allowBlank="1" showInputMessage="1" showErrorMessage="1" sqref="F2">
      <formula1>0</formula1>
      <formula2>65</formula2>
    </dataValidation>
  </dataValidations>
  <printOptions horizontalCentered="1"/>
  <pageMargins left="0.35433070866141736" right="0.27559055118110237" top="0.39370078740157483" bottom="0.35433070866141736" header="0.31496062992125984" footer="0.15748031496062992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M80"/>
  <sheetViews>
    <sheetView workbookViewId="0">
      <selection activeCell="A36" sqref="A36:XFD36"/>
    </sheetView>
  </sheetViews>
  <sheetFormatPr defaultRowHeight="13.5"/>
  <cols>
    <col min="1" max="1" width="9.25" style="9" customWidth="1"/>
    <col min="2" max="2" width="2.25" style="9" hidden="1" customWidth="1"/>
    <col min="3" max="3" width="13.25" style="10" customWidth="1"/>
    <col min="4" max="4" width="15" style="3" customWidth="1"/>
    <col min="5" max="5" width="14.5" style="9" customWidth="1"/>
    <col min="6" max="6" width="17.5" style="3" customWidth="1"/>
    <col min="7" max="7" width="9.625" style="3" customWidth="1"/>
    <col min="8" max="8" width="13.375" style="2" customWidth="1"/>
    <col min="9" max="9" width="13.875" style="3" customWidth="1"/>
    <col min="10" max="11" width="13.875" style="3" hidden="1" customWidth="1"/>
    <col min="12" max="13" width="9" style="1" hidden="1" customWidth="1"/>
    <col min="14" max="14" width="9" style="1" customWidth="1"/>
    <col min="15" max="16384" width="9" style="1"/>
  </cols>
  <sheetData>
    <row r="1" spans="1:13" ht="79.5" customHeight="1">
      <c r="A1" s="41"/>
      <c r="B1" s="41"/>
      <c r="C1" s="41"/>
      <c r="D1" s="41"/>
      <c r="E1" s="41"/>
      <c r="F1" s="41"/>
      <c r="G1" s="41"/>
      <c r="H1" s="41"/>
    </row>
    <row r="2" spans="1:13" ht="21.75" customHeight="1">
      <c r="A2" s="29" t="s">
        <v>8</v>
      </c>
      <c r="B2" s="30"/>
      <c r="C2" s="31">
        <v>3000</v>
      </c>
      <c r="D2" s="43" t="s">
        <v>9</v>
      </c>
      <c r="E2" s="43"/>
      <c r="F2" s="31">
        <v>18</v>
      </c>
      <c r="G2" s="32" t="s">
        <v>6</v>
      </c>
      <c r="H2" s="33">
        <v>0.09</v>
      </c>
    </row>
    <row r="3" spans="1:13" ht="21.75" customHeight="1">
      <c r="A3" s="34" t="s">
        <v>7</v>
      </c>
      <c r="B3" s="34"/>
      <c r="C3" s="35" t="s">
        <v>0</v>
      </c>
      <c r="D3" s="36" t="s">
        <v>1</v>
      </c>
      <c r="E3" s="34" t="s">
        <v>2</v>
      </c>
      <c r="F3" s="36" t="s">
        <v>3</v>
      </c>
      <c r="G3" s="44" t="s">
        <v>4</v>
      </c>
      <c r="H3" s="44"/>
      <c r="I3" s="5"/>
      <c r="J3" s="5"/>
      <c r="K3" s="5"/>
    </row>
    <row r="4" spans="1:13" ht="15" customHeight="1">
      <c r="A4" s="7">
        <f>F2</f>
        <v>18</v>
      </c>
      <c r="B4" s="25">
        <f>IF(A4&gt;75,0,1)</f>
        <v>1</v>
      </c>
      <c r="C4" s="26">
        <f>$C$2*B4</f>
        <v>3000</v>
      </c>
      <c r="D4" s="28">
        <f>C4*(1+$H$2/12)^12</f>
        <v>3281.4206930129526</v>
      </c>
      <c r="E4" s="7">
        <f>C2</f>
        <v>3000</v>
      </c>
      <c r="F4" s="28">
        <f>+C4*(1+3.5%)</f>
        <v>3104.9999999999995</v>
      </c>
      <c r="G4" s="37">
        <f>D4-F4</f>
        <v>176.42069301295305</v>
      </c>
      <c r="H4" s="37"/>
      <c r="I4" s="5"/>
      <c r="J4" s="5"/>
      <c r="K4" s="5"/>
      <c r="L4" s="1" t="s">
        <v>5</v>
      </c>
      <c r="M4" s="2">
        <v>4.4999999999999998E-2</v>
      </c>
    </row>
    <row r="5" spans="1:13" ht="15" customHeight="1">
      <c r="A5" s="7">
        <f>A4+1</f>
        <v>19</v>
      </c>
      <c r="B5" s="25">
        <f>IF(A5&gt;75,0,1)</f>
        <v>1</v>
      </c>
      <c r="C5" s="26">
        <f t="shared" ref="C5:C68" si="0">$C$2*B5</f>
        <v>3000</v>
      </c>
      <c r="D5" s="28">
        <f>(C5+D4)*(1+$H$2/12)^12</f>
        <v>6870.6612811908226</v>
      </c>
      <c r="E5" s="7">
        <f>C5+E4</f>
        <v>6000</v>
      </c>
      <c r="F5" s="28">
        <f t="shared" ref="F5:F70" si="1">(F4+C5)*(1+3.5%)</f>
        <v>6318.6749999999993</v>
      </c>
      <c r="G5" s="37">
        <f>D5-F5</f>
        <v>551.98628119082332</v>
      </c>
      <c r="H5" s="37"/>
      <c r="I5" s="5"/>
      <c r="J5" s="5"/>
      <c r="K5" s="5"/>
      <c r="L5" s="1" t="s">
        <v>5</v>
      </c>
      <c r="M5" s="2">
        <v>0.05</v>
      </c>
    </row>
    <row r="6" spans="1:13" ht="15" customHeight="1">
      <c r="A6" s="7">
        <f>A5+1</f>
        <v>20</v>
      </c>
      <c r="B6" s="25">
        <f t="shared" ref="B6:B69" si="2">IF(A6&gt;75,0,1)</f>
        <v>1</v>
      </c>
      <c r="C6" s="26">
        <f t="shared" si="0"/>
        <v>3000</v>
      </c>
      <c r="D6" s="28">
        <f t="shared" ref="D6:D69" si="3">(C6+D5)*(1+$H$2/12)^12</f>
        <v>10796.597393940438</v>
      </c>
      <c r="E6" s="7">
        <f t="shared" ref="E6:E69" si="4">E5+C6</f>
        <v>9000</v>
      </c>
      <c r="F6" s="28">
        <f>(F5+C6)*(1+3.5%)</f>
        <v>9644.8286249999983</v>
      </c>
      <c r="G6" s="37">
        <f>D6-F6</f>
        <v>1151.7687689404393</v>
      </c>
      <c r="H6" s="37"/>
      <c r="I6" s="5"/>
      <c r="J6" s="5"/>
      <c r="K6" s="5"/>
      <c r="L6" s="1" t="s">
        <v>5</v>
      </c>
      <c r="M6" s="2">
        <v>0.06</v>
      </c>
    </row>
    <row r="7" spans="1:13" ht="15" customHeight="1">
      <c r="A7" s="7">
        <f t="shared" ref="A7:A70" si="5">A6+1</f>
        <v>21</v>
      </c>
      <c r="B7" s="25">
        <f t="shared" si="2"/>
        <v>1</v>
      </c>
      <c r="C7" s="26">
        <f t="shared" si="0"/>
        <v>3000</v>
      </c>
      <c r="D7" s="28">
        <f t="shared" si="3"/>
        <v>15090.813393881577</v>
      </c>
      <c r="E7" s="7">
        <f t="shared" si="4"/>
        <v>12000</v>
      </c>
      <c r="F7" s="28">
        <f t="shared" si="1"/>
        <v>13087.397626874998</v>
      </c>
      <c r="G7" s="37">
        <f t="shared" ref="G7:G70" si="6">D7-F7</f>
        <v>2003.4157670065797</v>
      </c>
      <c r="H7" s="37"/>
      <c r="I7" s="5"/>
      <c r="J7" s="5"/>
      <c r="K7" s="5"/>
      <c r="L7" s="1" t="s">
        <v>5</v>
      </c>
      <c r="M7" s="2">
        <v>0.09</v>
      </c>
    </row>
    <row r="8" spans="1:13" ht="15" customHeight="1">
      <c r="A8" s="7">
        <f t="shared" si="5"/>
        <v>22</v>
      </c>
      <c r="B8" s="25">
        <f t="shared" si="2"/>
        <v>1</v>
      </c>
      <c r="C8" s="26">
        <f t="shared" si="0"/>
        <v>3000</v>
      </c>
      <c r="D8" s="28">
        <f t="shared" si="3"/>
        <v>19787.856474706299</v>
      </c>
      <c r="E8" s="7">
        <f t="shared" si="4"/>
        <v>15000</v>
      </c>
      <c r="F8" s="28">
        <f t="shared" si="1"/>
        <v>16650.456543815621</v>
      </c>
      <c r="G8" s="37">
        <f t="shared" si="6"/>
        <v>3137.3999308906787</v>
      </c>
      <c r="H8" s="37"/>
      <c r="I8" s="5"/>
      <c r="J8" s="5"/>
      <c r="K8" s="5"/>
    </row>
    <row r="9" spans="1:13" ht="15" customHeight="1">
      <c r="A9" s="7">
        <f t="shared" si="5"/>
        <v>23</v>
      </c>
      <c r="B9" s="25">
        <f t="shared" si="2"/>
        <v>1</v>
      </c>
      <c r="C9" s="26">
        <f t="shared" si="0"/>
        <v>3000</v>
      </c>
      <c r="D9" s="28">
        <f t="shared" si="3"/>
        <v>24925.514595170149</v>
      </c>
      <c r="E9" s="7">
        <f t="shared" si="4"/>
        <v>18000</v>
      </c>
      <c r="F9" s="28">
        <f t="shared" si="1"/>
        <v>20338.222522849166</v>
      </c>
      <c r="G9" s="37">
        <f t="shared" si="6"/>
        <v>4587.2920723209827</v>
      </c>
      <c r="H9" s="37"/>
      <c r="I9" s="5"/>
      <c r="J9" s="5"/>
      <c r="K9" s="5"/>
    </row>
    <row r="10" spans="1:13" ht="15" customHeight="1">
      <c r="A10" s="7">
        <f t="shared" si="5"/>
        <v>24</v>
      </c>
      <c r="B10" s="25">
        <f t="shared" si="2"/>
        <v>1</v>
      </c>
      <c r="C10" s="26">
        <f t="shared" si="0"/>
        <v>3000</v>
      </c>
      <c r="D10" s="28">
        <f t="shared" si="3"/>
        <v>30545.120485208852</v>
      </c>
      <c r="E10" s="7">
        <f t="shared" si="4"/>
        <v>21000</v>
      </c>
      <c r="F10" s="28">
        <f t="shared" si="1"/>
        <v>24155.060311148885</v>
      </c>
      <c r="G10" s="37">
        <f t="shared" si="6"/>
        <v>6390.0601740599668</v>
      </c>
      <c r="H10" s="37"/>
      <c r="I10" s="5"/>
      <c r="J10" s="5"/>
      <c r="K10" s="5"/>
    </row>
    <row r="11" spans="1:13" ht="15" customHeight="1">
      <c r="A11" s="7">
        <f t="shared" si="5"/>
        <v>25</v>
      </c>
      <c r="B11" s="25">
        <f t="shared" si="2"/>
        <v>1</v>
      </c>
      <c r="C11" s="26">
        <f t="shared" si="0"/>
        <v>3000</v>
      </c>
      <c r="D11" s="28">
        <f t="shared" si="3"/>
        <v>36691.884169925681</v>
      </c>
      <c r="E11" s="7">
        <f t="shared" si="4"/>
        <v>24000</v>
      </c>
      <c r="F11" s="28">
        <f t="shared" si="1"/>
        <v>28105.487422039096</v>
      </c>
      <c r="G11" s="37">
        <f t="shared" si="6"/>
        <v>8586.3967478865852</v>
      </c>
      <c r="H11" s="37"/>
      <c r="I11" s="5"/>
      <c r="J11" s="5"/>
      <c r="K11" s="5"/>
    </row>
    <row r="12" spans="1:13" ht="15" customHeight="1">
      <c r="A12" s="7">
        <f t="shared" si="5"/>
        <v>26</v>
      </c>
      <c r="B12" s="25">
        <f t="shared" si="2"/>
        <v>1</v>
      </c>
      <c r="C12" s="26">
        <f t="shared" si="0"/>
        <v>3000</v>
      </c>
      <c r="D12" s="28">
        <f t="shared" si="3"/>
        <v>43415.256686622459</v>
      </c>
      <c r="E12" s="7">
        <f t="shared" si="4"/>
        <v>27000</v>
      </c>
      <c r="F12" s="28">
        <f t="shared" si="1"/>
        <v>32194.179481810461</v>
      </c>
      <c r="G12" s="37">
        <f t="shared" si="6"/>
        <v>11221.077204811998</v>
      </c>
      <c r="H12" s="37"/>
      <c r="I12" s="5"/>
      <c r="J12" s="5"/>
      <c r="K12" s="5"/>
    </row>
    <row r="13" spans="1:13" ht="15" customHeight="1">
      <c r="A13" s="7">
        <f t="shared" si="5"/>
        <v>27</v>
      </c>
      <c r="B13" s="25">
        <f t="shared" si="2"/>
        <v>1</v>
      </c>
      <c r="C13" s="26">
        <f t="shared" si="0"/>
        <v>3000</v>
      </c>
      <c r="D13" s="28">
        <f t="shared" si="3"/>
        <v>50769.327920996919</v>
      </c>
      <c r="E13" s="7">
        <f t="shared" si="4"/>
        <v>30000</v>
      </c>
      <c r="F13" s="28">
        <f t="shared" si="1"/>
        <v>36425.975763673821</v>
      </c>
      <c r="G13" s="37">
        <f t="shared" si="6"/>
        <v>14343.352157323097</v>
      </c>
      <c r="H13" s="37"/>
      <c r="I13" s="5"/>
      <c r="J13" s="5"/>
      <c r="K13" s="5"/>
    </row>
    <row r="14" spans="1:13" ht="15" customHeight="1">
      <c r="A14" s="7">
        <f t="shared" si="5"/>
        <v>28</v>
      </c>
      <c r="B14" s="25">
        <f t="shared" si="2"/>
        <v>1</v>
      </c>
      <c r="C14" s="26">
        <f t="shared" si="0"/>
        <v>3000</v>
      </c>
      <c r="D14" s="28">
        <f t="shared" si="3"/>
        <v>58813.261763119473</v>
      </c>
      <c r="E14" s="7">
        <f t="shared" si="4"/>
        <v>33000</v>
      </c>
      <c r="F14" s="28">
        <f t="shared" si="1"/>
        <v>40805.884915402399</v>
      </c>
      <c r="G14" s="37">
        <f t="shared" si="6"/>
        <v>18007.376847717074</v>
      </c>
      <c r="H14" s="37"/>
      <c r="I14" s="5"/>
      <c r="J14" s="5"/>
      <c r="K14" s="5"/>
    </row>
    <row r="15" spans="1:13" ht="15" customHeight="1">
      <c r="A15" s="7">
        <f t="shared" si="5"/>
        <v>29</v>
      </c>
      <c r="B15" s="25">
        <f t="shared" si="2"/>
        <v>1</v>
      </c>
      <c r="C15" s="26">
        <f t="shared" si="0"/>
        <v>3000</v>
      </c>
      <c r="D15" s="28">
        <f t="shared" si="3"/>
        <v>67611.772084042183</v>
      </c>
      <c r="E15" s="7">
        <f t="shared" si="4"/>
        <v>36000</v>
      </c>
      <c r="F15" s="28">
        <f t="shared" si="1"/>
        <v>45339.090887441482</v>
      </c>
      <c r="G15" s="37">
        <f t="shared" si="6"/>
        <v>22272.681196600701</v>
      </c>
      <c r="H15" s="37"/>
      <c r="I15" s="5"/>
      <c r="J15" s="5"/>
      <c r="K15" s="5"/>
    </row>
    <row r="16" spans="1:13" ht="15" customHeight="1">
      <c r="A16" s="7">
        <f t="shared" si="5"/>
        <v>30</v>
      </c>
      <c r="B16" s="25">
        <f t="shared" si="2"/>
        <v>1</v>
      </c>
      <c r="C16" s="26">
        <f t="shared" si="0"/>
        <v>3000</v>
      </c>
      <c r="D16" s="28">
        <f t="shared" si="3"/>
        <v>77235.643362296789</v>
      </c>
      <c r="E16" s="7">
        <f t="shared" si="4"/>
        <v>39000</v>
      </c>
      <c r="F16" s="28">
        <f t="shared" si="1"/>
        <v>50030.959068501928</v>
      </c>
      <c r="G16" s="37">
        <f t="shared" si="6"/>
        <v>27204.68429379486</v>
      </c>
      <c r="H16" s="37"/>
      <c r="I16" s="5"/>
      <c r="J16" s="5"/>
      <c r="K16" s="5"/>
    </row>
    <row r="17" spans="1:11" ht="15" customHeight="1">
      <c r="A17" s="7">
        <f t="shared" si="5"/>
        <v>31</v>
      </c>
      <c r="B17" s="25">
        <f t="shared" si="2"/>
        <v>1</v>
      </c>
      <c r="C17" s="26">
        <f t="shared" si="0"/>
        <v>3000</v>
      </c>
      <c r="D17" s="28">
        <f t="shared" si="3"/>
        <v>87762.300148749346</v>
      </c>
      <c r="E17" s="7">
        <f t="shared" si="4"/>
        <v>42000</v>
      </c>
      <c r="F17" s="28">
        <f t="shared" si="1"/>
        <v>54887.042635899488</v>
      </c>
      <c r="G17" s="37">
        <f t="shared" si="6"/>
        <v>32875.257512849857</v>
      </c>
      <c r="H17" s="37"/>
      <c r="I17" s="5"/>
      <c r="J17" s="5"/>
      <c r="K17" s="5"/>
    </row>
    <row r="18" spans="1:11" ht="15" customHeight="1">
      <c r="A18" s="7">
        <f t="shared" si="5"/>
        <v>32</v>
      </c>
      <c r="B18" s="25">
        <f t="shared" si="2"/>
        <v>1</v>
      </c>
      <c r="C18" s="26">
        <f t="shared" si="0"/>
        <v>3000</v>
      </c>
      <c r="D18" s="28">
        <f t="shared" si="3"/>
        <v>99276.429951186234</v>
      </c>
      <c r="E18" s="7">
        <f t="shared" si="4"/>
        <v>45000</v>
      </c>
      <c r="F18" s="28">
        <f t="shared" si="1"/>
        <v>59913.089128155967</v>
      </c>
      <c r="G18" s="37">
        <f t="shared" si="6"/>
        <v>39363.340823030267</v>
      </c>
      <c r="H18" s="37"/>
      <c r="I18" s="5"/>
      <c r="J18" s="5"/>
      <c r="K18" s="5"/>
    </row>
    <row r="19" spans="1:11" ht="15" customHeight="1">
      <c r="A19" s="7">
        <f t="shared" si="5"/>
        <v>33</v>
      </c>
      <c r="B19" s="25">
        <f t="shared" si="2"/>
        <v>1</v>
      </c>
      <c r="C19" s="26">
        <f t="shared" si="0"/>
        <v>3000</v>
      </c>
      <c r="D19" s="28">
        <f t="shared" si="3"/>
        <v>111870.66454977075</v>
      </c>
      <c r="E19" s="7">
        <f t="shared" si="4"/>
        <v>48000</v>
      </c>
      <c r="F19" s="28">
        <f t="shared" si="1"/>
        <v>65115.047247641422</v>
      </c>
      <c r="G19" s="37">
        <f t="shared" si="6"/>
        <v>46755.617302129329</v>
      </c>
      <c r="H19" s="37"/>
      <c r="I19" s="5"/>
      <c r="J19" s="5"/>
      <c r="K19" s="5"/>
    </row>
    <row r="20" spans="1:11" ht="15" customHeight="1">
      <c r="A20" s="7">
        <f t="shared" si="5"/>
        <v>34</v>
      </c>
      <c r="B20" s="25">
        <f t="shared" si="2"/>
        <v>1</v>
      </c>
      <c r="C20" s="26">
        <f t="shared" si="0"/>
        <v>3000</v>
      </c>
      <c r="D20" s="28">
        <f t="shared" si="3"/>
        <v>125646.32522458906</v>
      </c>
      <c r="E20" s="7">
        <f t="shared" si="4"/>
        <v>51000</v>
      </c>
      <c r="F20" s="28">
        <f t="shared" si="1"/>
        <v>70499.073901308875</v>
      </c>
      <c r="G20" s="37">
        <f t="shared" si="6"/>
        <v>55147.251323280187</v>
      </c>
      <c r="H20" s="37"/>
      <c r="I20" s="5"/>
      <c r="J20" s="5"/>
      <c r="K20" s="5"/>
    </row>
    <row r="21" spans="1:11" ht="15" customHeight="1">
      <c r="A21" s="7">
        <f t="shared" si="5"/>
        <v>35</v>
      </c>
      <c r="B21" s="25">
        <f t="shared" si="2"/>
        <v>1</v>
      </c>
      <c r="C21" s="26">
        <f t="shared" si="0"/>
        <v>3000</v>
      </c>
      <c r="D21" s="28">
        <f t="shared" si="3"/>
        <v>140714.23789068026</v>
      </c>
      <c r="E21" s="7">
        <f t="shared" si="4"/>
        <v>54000</v>
      </c>
      <c r="F21" s="28">
        <f t="shared" si="1"/>
        <v>76071.541487854673</v>
      </c>
      <c r="G21" s="37">
        <f t="shared" si="6"/>
        <v>64642.69640282559</v>
      </c>
      <c r="H21" s="37"/>
      <c r="I21" s="5"/>
      <c r="J21" s="5"/>
      <c r="K21" s="5"/>
    </row>
    <row r="22" spans="1:11" ht="15" customHeight="1">
      <c r="A22" s="7">
        <f t="shared" si="5"/>
        <v>36</v>
      </c>
      <c r="B22" s="25">
        <f>IF(A22&gt;75,0,1)</f>
        <v>1</v>
      </c>
      <c r="C22" s="26">
        <f t="shared" si="0"/>
        <v>3000</v>
      </c>
      <c r="D22" s="28">
        <f t="shared" si="3"/>
        <v>157195.6246983548</v>
      </c>
      <c r="E22" s="7">
        <f t="shared" si="4"/>
        <v>57000</v>
      </c>
      <c r="F22" s="28">
        <f t="shared" si="1"/>
        <v>81839.045439929585</v>
      </c>
      <c r="G22" s="37">
        <f t="shared" si="6"/>
        <v>75356.579258425219</v>
      </c>
      <c r="H22" s="37"/>
      <c r="I22" s="5"/>
      <c r="J22" s="5"/>
      <c r="K22" s="5"/>
    </row>
    <row r="23" spans="1:11" ht="15" customHeight="1">
      <c r="A23" s="7">
        <f t="shared" si="5"/>
        <v>37</v>
      </c>
      <c r="B23" s="25">
        <f t="shared" si="2"/>
        <v>1</v>
      </c>
      <c r="C23" s="26">
        <f t="shared" si="0"/>
        <v>3000</v>
      </c>
      <c r="D23" s="28">
        <f t="shared" si="3"/>
        <v>175223.07927177276</v>
      </c>
      <c r="E23" s="7">
        <f t="shared" si="4"/>
        <v>60000</v>
      </c>
      <c r="F23" s="28">
        <f t="shared" si="1"/>
        <v>87808.412030327119</v>
      </c>
      <c r="G23" s="37">
        <f t="shared" si="6"/>
        <v>87414.667241445641</v>
      </c>
      <c r="H23" s="37"/>
      <c r="I23" s="5"/>
      <c r="J23" s="5"/>
      <c r="K23" s="5"/>
    </row>
    <row r="24" spans="1:11" ht="15" customHeight="1">
      <c r="A24" s="7">
        <f t="shared" si="5"/>
        <v>38</v>
      </c>
      <c r="B24" s="25">
        <f t="shared" si="2"/>
        <v>1</v>
      </c>
      <c r="C24" s="26">
        <f t="shared" si="0"/>
        <v>3000</v>
      </c>
      <c r="D24" s="28">
        <f t="shared" si="3"/>
        <v>194941.63343162768</v>
      </c>
      <c r="E24" s="7">
        <f t="shared" si="4"/>
        <v>63000</v>
      </c>
      <c r="F24" s="28">
        <f t="shared" si="1"/>
        <v>93986.706451388556</v>
      </c>
      <c r="G24" s="37">
        <f t="shared" si="6"/>
        <v>100954.92698023912</v>
      </c>
      <c r="H24" s="37"/>
      <c r="I24" s="5"/>
      <c r="J24" s="5"/>
      <c r="K24" s="5"/>
    </row>
    <row r="25" spans="1:11" ht="15" customHeight="1">
      <c r="A25" s="7">
        <f t="shared" si="5"/>
        <v>39</v>
      </c>
      <c r="B25" s="25">
        <f t="shared" si="2"/>
        <v>1</v>
      </c>
      <c r="C25" s="26">
        <f t="shared" si="0"/>
        <v>3000</v>
      </c>
      <c r="D25" s="28">
        <f t="shared" si="3"/>
        <v>216509.92398377587</v>
      </c>
      <c r="E25" s="7">
        <f t="shared" si="4"/>
        <v>66000</v>
      </c>
      <c r="F25" s="28">
        <f t="shared" si="1"/>
        <v>100381.24117718714</v>
      </c>
      <c r="G25" s="37">
        <f t="shared" si="6"/>
        <v>116128.68280658872</v>
      </c>
      <c r="H25" s="37"/>
      <c r="I25" s="5"/>
      <c r="J25" s="5"/>
      <c r="K25" s="5"/>
    </row>
    <row r="26" spans="1:11" ht="15" customHeight="1">
      <c r="A26" s="7">
        <f t="shared" si="5"/>
        <v>40</v>
      </c>
      <c r="B26" s="25">
        <f t="shared" si="2"/>
        <v>1</v>
      </c>
      <c r="C26" s="26">
        <f t="shared" si="0"/>
        <v>3000</v>
      </c>
      <c r="D26" s="28">
        <f t="shared" si="3"/>
        <v>240101.46896068746</v>
      </c>
      <c r="E26" s="7">
        <f t="shared" si="4"/>
        <v>69000</v>
      </c>
      <c r="F26" s="28">
        <f t="shared" si="1"/>
        <v>106999.58461838869</v>
      </c>
      <c r="G26" s="37">
        <f t="shared" si="6"/>
        <v>133101.88434229878</v>
      </c>
      <c r="H26" s="37"/>
      <c r="I26" s="5"/>
      <c r="J26" s="5"/>
      <c r="K26" s="5"/>
    </row>
    <row r="27" spans="1:11" ht="15" customHeight="1">
      <c r="A27" s="7">
        <f t="shared" si="5"/>
        <v>41</v>
      </c>
      <c r="B27" s="25">
        <f t="shared" si="2"/>
        <v>1</v>
      </c>
      <c r="C27" s="26">
        <f t="shared" si="0"/>
        <v>3000</v>
      </c>
      <c r="D27" s="28">
        <f t="shared" si="3"/>
        <v>265906.06358314864</v>
      </c>
      <c r="E27" s="7">
        <f t="shared" si="4"/>
        <v>72000</v>
      </c>
      <c r="F27" s="28">
        <f t="shared" si="1"/>
        <v>113849.57008003228</v>
      </c>
      <c r="G27" s="37">
        <f t="shared" si="6"/>
        <v>152056.49350311636</v>
      </c>
      <c r="H27" s="37"/>
      <c r="I27" s="5"/>
      <c r="J27" s="5"/>
      <c r="K27" s="5"/>
    </row>
    <row r="28" spans="1:11" ht="15" customHeight="1">
      <c r="A28" s="7">
        <f t="shared" si="5"/>
        <v>42</v>
      </c>
      <c r="B28" s="25">
        <f t="shared" si="2"/>
        <v>1</v>
      </c>
      <c r="C28" s="26">
        <f t="shared" si="0"/>
        <v>3000</v>
      </c>
      <c r="D28" s="28">
        <f t="shared" si="3"/>
        <v>294131.30717280024</v>
      </c>
      <c r="E28" s="7">
        <f t="shared" si="4"/>
        <v>75000</v>
      </c>
      <c r="F28" s="28">
        <f t="shared" si="1"/>
        <v>120939.30503283341</v>
      </c>
      <c r="G28" s="37">
        <f t="shared" si="6"/>
        <v>173192.00213996682</v>
      </c>
      <c r="H28" s="37"/>
      <c r="I28" s="5"/>
      <c r="J28" s="5"/>
      <c r="K28" s="5"/>
    </row>
    <row r="29" spans="1:11" ht="15" customHeight="1">
      <c r="A29" s="7">
        <f t="shared" si="5"/>
        <v>43</v>
      </c>
      <c r="B29" s="25">
        <f t="shared" si="2"/>
        <v>1</v>
      </c>
      <c r="C29" s="26">
        <f t="shared" si="0"/>
        <v>3000</v>
      </c>
      <c r="D29" s="28">
        <f t="shared" si="3"/>
        <v>325004.27329960489</v>
      </c>
      <c r="E29" s="7">
        <f t="shared" si="4"/>
        <v>78000</v>
      </c>
      <c r="F29" s="28">
        <f t="shared" si="1"/>
        <v>128277.18070898256</v>
      </c>
      <c r="G29" s="37">
        <f t="shared" si="6"/>
        <v>196727.09259062231</v>
      </c>
      <c r="H29" s="37"/>
      <c r="I29" s="5"/>
      <c r="J29" s="5"/>
      <c r="K29" s="5"/>
    </row>
    <row r="30" spans="1:11" ht="15" customHeight="1">
      <c r="A30" s="7">
        <f t="shared" si="5"/>
        <v>44</v>
      </c>
      <c r="B30" s="25">
        <f t="shared" si="2"/>
        <v>1</v>
      </c>
      <c r="C30" s="26">
        <f t="shared" si="0"/>
        <v>3000</v>
      </c>
      <c r="D30" s="28">
        <f t="shared" si="3"/>
        <v>358773.33660066646</v>
      </c>
      <c r="E30" s="7">
        <f t="shared" si="4"/>
        <v>81000</v>
      </c>
      <c r="F30" s="28">
        <f t="shared" si="1"/>
        <v>135871.88203379695</v>
      </c>
      <c r="G30" s="37">
        <f t="shared" si="6"/>
        <v>222901.45456686951</v>
      </c>
      <c r="H30" s="37"/>
      <c r="I30" s="5"/>
      <c r="J30" s="5"/>
      <c r="K30" s="5"/>
    </row>
    <row r="31" spans="1:11" ht="15" customHeight="1">
      <c r="A31" s="7">
        <f t="shared" si="5"/>
        <v>45</v>
      </c>
      <c r="B31" s="25">
        <f t="shared" si="2"/>
        <v>1</v>
      </c>
      <c r="C31" s="26">
        <f t="shared" si="0"/>
        <v>3000</v>
      </c>
      <c r="D31" s="28">
        <f t="shared" si="3"/>
        <v>395710.17096725572</v>
      </c>
      <c r="E31" s="7">
        <f t="shared" si="4"/>
        <v>84000</v>
      </c>
      <c r="F31" s="28">
        <f t="shared" si="1"/>
        <v>143732.39790497982</v>
      </c>
      <c r="G31" s="37">
        <f t="shared" si="6"/>
        <v>251977.7730622759</v>
      </c>
      <c r="H31" s="37"/>
      <c r="I31" s="5"/>
      <c r="J31" s="5"/>
      <c r="K31" s="5"/>
    </row>
    <row r="32" spans="1:11" ht="15" customHeight="1">
      <c r="A32" s="7">
        <f t="shared" si="5"/>
        <v>46</v>
      </c>
      <c r="B32" s="25">
        <f t="shared" si="2"/>
        <v>1</v>
      </c>
      <c r="C32" s="26">
        <f t="shared" si="0"/>
        <v>3000</v>
      </c>
      <c r="D32" s="28">
        <f t="shared" si="3"/>
        <v>436111.9351755617</v>
      </c>
      <c r="E32" s="7">
        <f t="shared" si="4"/>
        <v>87000</v>
      </c>
      <c r="F32" s="28">
        <f t="shared" si="1"/>
        <v>151868.03183165411</v>
      </c>
      <c r="G32" s="37">
        <f t="shared" si="6"/>
        <v>284243.90334390756</v>
      </c>
      <c r="H32" s="37"/>
      <c r="I32" s="5"/>
      <c r="J32" s="5"/>
      <c r="K32" s="5"/>
    </row>
    <row r="33" spans="1:11" ht="15" customHeight="1">
      <c r="A33" s="7">
        <f t="shared" si="5"/>
        <v>47</v>
      </c>
      <c r="B33" s="25">
        <f t="shared" si="2"/>
        <v>1</v>
      </c>
      <c r="C33" s="26">
        <f t="shared" si="0"/>
        <v>3000</v>
      </c>
      <c r="D33" s="28">
        <f t="shared" si="3"/>
        <v>480303.66354468348</v>
      </c>
      <c r="E33" s="7">
        <f t="shared" si="4"/>
        <v>90000</v>
      </c>
      <c r="F33" s="28">
        <f t="shared" si="1"/>
        <v>160288.41294576199</v>
      </c>
      <c r="G33" s="37">
        <f t="shared" si="6"/>
        <v>320015.2505989215</v>
      </c>
      <c r="H33" s="37"/>
      <c r="I33" s="5"/>
      <c r="J33" s="5"/>
      <c r="K33" s="5"/>
    </row>
    <row r="34" spans="1:11" ht="15" customHeight="1">
      <c r="A34" s="7">
        <f t="shared" si="5"/>
        <v>48</v>
      </c>
      <c r="B34" s="25">
        <f t="shared" si="2"/>
        <v>1</v>
      </c>
      <c r="C34" s="26">
        <f t="shared" si="0"/>
        <v>3000</v>
      </c>
      <c r="D34" s="28">
        <f t="shared" si="3"/>
        <v>528640.88085483143</v>
      </c>
      <c r="E34" s="7">
        <f t="shared" si="4"/>
        <v>93000</v>
      </c>
      <c r="F34" s="28">
        <f t="shared" si="1"/>
        <v>169003.50739886364</v>
      </c>
      <c r="G34" s="37">
        <f t="shared" si="6"/>
        <v>359637.37345596775</v>
      </c>
      <c r="H34" s="37"/>
      <c r="I34" s="5"/>
      <c r="J34" s="5"/>
      <c r="K34" s="5"/>
    </row>
    <row r="35" spans="1:11" ht="15" customHeight="1">
      <c r="A35" s="7">
        <f t="shared" si="5"/>
        <v>49</v>
      </c>
      <c r="B35" s="25">
        <f t="shared" si="2"/>
        <v>1</v>
      </c>
      <c r="C35" s="26">
        <f t="shared" si="0"/>
        <v>3000</v>
      </c>
      <c r="D35" s="28">
        <f t="shared" si="3"/>
        <v>581512.46256289259</v>
      </c>
      <c r="E35" s="7">
        <f t="shared" si="4"/>
        <v>96000</v>
      </c>
      <c r="F35" s="28">
        <f t="shared" si="1"/>
        <v>178023.63015782385</v>
      </c>
      <c r="G35" s="37">
        <f t="shared" si="6"/>
        <v>403488.83240506874</v>
      </c>
      <c r="H35" s="37"/>
      <c r="I35" s="5"/>
      <c r="J35" s="5"/>
      <c r="K35" s="5"/>
    </row>
    <row r="36" spans="1:11" ht="15" customHeight="1">
      <c r="A36" s="7">
        <f t="shared" si="5"/>
        <v>50</v>
      </c>
      <c r="B36" s="25">
        <f t="shared" si="2"/>
        <v>1</v>
      </c>
      <c r="C36" s="26">
        <f t="shared" si="0"/>
        <v>3000</v>
      </c>
      <c r="D36" s="28">
        <f t="shared" si="3"/>
        <v>639343.76332594489</v>
      </c>
      <c r="E36" s="7">
        <f t="shared" si="4"/>
        <v>99000</v>
      </c>
      <c r="F36" s="28">
        <f t="shared" si="1"/>
        <v>187359.45721334766</v>
      </c>
      <c r="G36" s="37">
        <f t="shared" si="6"/>
        <v>451984.30611259723</v>
      </c>
      <c r="H36" s="37"/>
      <c r="I36" s="5"/>
      <c r="J36" s="5"/>
      <c r="K36" s="5"/>
    </row>
    <row r="37" spans="1:11" ht="15" customHeight="1">
      <c r="A37" s="7">
        <f t="shared" si="5"/>
        <v>51</v>
      </c>
      <c r="B37" s="25">
        <f t="shared" si="2"/>
        <v>1</v>
      </c>
      <c r="C37" s="26">
        <f t="shared" si="0"/>
        <v>3000</v>
      </c>
      <c r="D37" s="28">
        <f t="shared" si="3"/>
        <v>702600.0390018567</v>
      </c>
      <c r="E37" s="7">
        <f t="shared" si="4"/>
        <v>102000</v>
      </c>
      <c r="F37" s="28">
        <f t="shared" si="1"/>
        <v>197022.03821581483</v>
      </c>
      <c r="G37" s="37">
        <f t="shared" si="6"/>
        <v>505578.00078604184</v>
      </c>
      <c r="H37" s="37"/>
      <c r="I37" s="5"/>
      <c r="J37" s="5"/>
      <c r="K37" s="5"/>
    </row>
    <row r="38" spans="1:11" ht="15" customHeight="1">
      <c r="A38" s="7">
        <f t="shared" si="5"/>
        <v>52</v>
      </c>
      <c r="B38" s="25">
        <f t="shared" si="2"/>
        <v>1</v>
      </c>
      <c r="C38" s="26">
        <f t="shared" si="0"/>
        <v>3000</v>
      </c>
      <c r="D38" s="28">
        <f t="shared" si="3"/>
        <v>771790.18965714634</v>
      </c>
      <c r="E38" s="7">
        <f t="shared" si="4"/>
        <v>105000</v>
      </c>
      <c r="F38" s="28">
        <f t="shared" si="1"/>
        <v>207022.80955336834</v>
      </c>
      <c r="G38" s="37">
        <f t="shared" si="6"/>
        <v>564767.38010377798</v>
      </c>
      <c r="H38" s="37"/>
      <c r="I38" s="5"/>
      <c r="J38" s="5"/>
      <c r="K38" s="5"/>
    </row>
    <row r="39" spans="1:11" ht="15" customHeight="1">
      <c r="A39" s="7">
        <f t="shared" si="5"/>
        <v>53</v>
      </c>
      <c r="B39" s="25">
        <f t="shared" si="2"/>
        <v>1</v>
      </c>
      <c r="C39" s="26">
        <f t="shared" si="0"/>
        <v>3000</v>
      </c>
      <c r="D39" s="28">
        <f t="shared" si="3"/>
        <v>847470.8536947968</v>
      </c>
      <c r="E39" s="7">
        <f t="shared" si="4"/>
        <v>108000</v>
      </c>
      <c r="F39" s="28">
        <f t="shared" si="1"/>
        <v>217373.6078877362</v>
      </c>
      <c r="G39" s="37">
        <f t="shared" si="6"/>
        <v>630097.24580706062</v>
      </c>
      <c r="H39" s="37"/>
      <c r="I39" s="5"/>
      <c r="J39" s="5"/>
      <c r="K39" s="5"/>
    </row>
    <row r="40" spans="1:11" ht="15" customHeight="1">
      <c r="A40" s="7">
        <f t="shared" si="5"/>
        <v>54</v>
      </c>
      <c r="B40" s="25">
        <f t="shared" si="2"/>
        <v>1</v>
      </c>
      <c r="C40" s="26">
        <f t="shared" si="0"/>
        <v>3000</v>
      </c>
      <c r="D40" s="28">
        <f t="shared" si="3"/>
        <v>930250.88603949919</v>
      </c>
      <c r="E40" s="7">
        <f t="shared" si="4"/>
        <v>111000</v>
      </c>
      <c r="F40" s="28">
        <f t="shared" si="1"/>
        <v>228086.68416380696</v>
      </c>
      <c r="G40" s="37">
        <f t="shared" si="6"/>
        <v>702164.20187569223</v>
      </c>
      <c r="H40" s="37"/>
      <c r="I40" s="5"/>
      <c r="J40" s="5"/>
      <c r="K40" s="5"/>
    </row>
    <row r="41" spans="1:11" ht="15" customHeight="1">
      <c r="A41" s="7">
        <f t="shared" si="5"/>
        <v>55</v>
      </c>
      <c r="B41" s="25">
        <f t="shared" si="2"/>
        <v>1</v>
      </c>
      <c r="C41" s="26">
        <f t="shared" si="0"/>
        <v>3000</v>
      </c>
      <c r="D41" s="28">
        <f t="shared" si="3"/>
        <v>1020796.2564075619</v>
      </c>
      <c r="E41" s="7">
        <f t="shared" si="4"/>
        <v>114000</v>
      </c>
      <c r="F41" s="28">
        <f t="shared" si="1"/>
        <v>239174.71810954018</v>
      </c>
      <c r="G41" s="37">
        <f t="shared" si="6"/>
        <v>781621.53829802177</v>
      </c>
      <c r="H41" s="37"/>
      <c r="I41" s="5"/>
      <c r="J41" s="5"/>
      <c r="K41" s="5"/>
    </row>
    <row r="42" spans="1:11" ht="15" customHeight="1">
      <c r="A42" s="7">
        <f t="shared" si="5"/>
        <v>56</v>
      </c>
      <c r="B42" s="25">
        <f t="shared" si="2"/>
        <v>1</v>
      </c>
      <c r="C42" s="26">
        <f t="shared" si="0"/>
        <v>3000</v>
      </c>
      <c r="D42" s="28">
        <f t="shared" si="3"/>
        <v>1119835.4070683229</v>
      </c>
      <c r="E42" s="7">
        <f t="shared" si="4"/>
        <v>117000</v>
      </c>
      <c r="F42" s="28">
        <f t="shared" si="1"/>
        <v>250650.83324337407</v>
      </c>
      <c r="G42" s="37">
        <f t="shared" si="6"/>
        <v>869184.57382494886</v>
      </c>
      <c r="H42" s="37"/>
      <c r="I42" s="5"/>
      <c r="J42" s="5"/>
      <c r="K42" s="5"/>
    </row>
    <row r="43" spans="1:11" ht="15" customHeight="1">
      <c r="A43" s="7">
        <f t="shared" si="5"/>
        <v>57</v>
      </c>
      <c r="B43" s="25">
        <f t="shared" si="2"/>
        <v>1</v>
      </c>
      <c r="C43" s="26">
        <f t="shared" si="0"/>
        <v>3000</v>
      </c>
      <c r="D43" s="28">
        <f t="shared" si="3"/>
        <v>1228165.113200539</v>
      </c>
      <c r="E43" s="7">
        <f t="shared" si="4"/>
        <v>120000</v>
      </c>
      <c r="F43" s="28">
        <f t="shared" si="1"/>
        <v>262528.61240689212</v>
      </c>
      <c r="G43" s="37">
        <f t="shared" si="6"/>
        <v>965636.5007936469</v>
      </c>
      <c r="H43" s="37"/>
      <c r="I43" s="5"/>
      <c r="J43" s="5"/>
      <c r="K43" s="5"/>
    </row>
    <row r="44" spans="1:11" ht="15" customHeight="1">
      <c r="A44" s="7">
        <f t="shared" si="5"/>
        <v>58</v>
      </c>
      <c r="B44" s="25">
        <f t="shared" si="2"/>
        <v>1</v>
      </c>
      <c r="C44" s="26">
        <f t="shared" si="0"/>
        <v>3000</v>
      </c>
      <c r="D44" s="28">
        <f t="shared" si="3"/>
        <v>1346656.8929906278</v>
      </c>
      <c r="E44" s="7">
        <f t="shared" si="4"/>
        <v>123000</v>
      </c>
      <c r="F44" s="28">
        <f t="shared" si="1"/>
        <v>274822.11384113331</v>
      </c>
      <c r="G44" s="37">
        <f t="shared" si="6"/>
        <v>1071834.7791494946</v>
      </c>
      <c r="H44" s="37"/>
      <c r="I44" s="5"/>
      <c r="J44" s="5"/>
      <c r="K44" s="5"/>
    </row>
    <row r="45" spans="1:11" ht="15" customHeight="1">
      <c r="A45" s="7">
        <f t="shared" si="5"/>
        <v>59</v>
      </c>
      <c r="B45" s="25">
        <f t="shared" si="2"/>
        <v>1</v>
      </c>
      <c r="C45" s="26">
        <f t="shared" si="0"/>
        <v>3000</v>
      </c>
      <c r="D45" s="28">
        <f t="shared" si="3"/>
        <v>1476264.0190423382</v>
      </c>
      <c r="E45" s="7">
        <f t="shared" si="4"/>
        <v>126000</v>
      </c>
      <c r="F45" s="28">
        <f t="shared" si="1"/>
        <v>287545.88782557298</v>
      </c>
      <c r="G45" s="37">
        <f t="shared" si="6"/>
        <v>1188718.1312167654</v>
      </c>
      <c r="H45" s="37"/>
      <c r="I45" s="5"/>
      <c r="J45" s="5"/>
      <c r="K45" s="5"/>
    </row>
    <row r="46" spans="1:11" ht="15" customHeight="1">
      <c r="A46" s="7">
        <f t="shared" si="5"/>
        <v>60</v>
      </c>
      <c r="B46" s="25">
        <f t="shared" si="2"/>
        <v>1</v>
      </c>
      <c r="C46" s="26">
        <f t="shared" si="0"/>
        <v>3000</v>
      </c>
      <c r="D46" s="28">
        <f t="shared" si="3"/>
        <v>1618029.1875050117</v>
      </c>
      <c r="E46" s="7">
        <f t="shared" si="4"/>
        <v>129000</v>
      </c>
      <c r="F46" s="28">
        <f t="shared" si="1"/>
        <v>300714.99389946798</v>
      </c>
      <c r="G46" s="37">
        <f t="shared" si="6"/>
        <v>1317314.1936055436</v>
      </c>
      <c r="H46" s="37"/>
      <c r="I46" s="5"/>
      <c r="J46" s="5"/>
      <c r="K46" s="5"/>
    </row>
    <row r="47" spans="1:11" ht="15" customHeight="1">
      <c r="A47" s="7">
        <f t="shared" si="5"/>
        <v>61</v>
      </c>
      <c r="B47" s="25">
        <f t="shared" si="2"/>
        <v>1</v>
      </c>
      <c r="C47" s="26">
        <f t="shared" si="0"/>
        <v>3000</v>
      </c>
      <c r="D47" s="28">
        <f t="shared" si="3"/>
        <v>1773092.906618973</v>
      </c>
      <c r="E47" s="7">
        <f t="shared" si="4"/>
        <v>132000</v>
      </c>
      <c r="F47" s="28">
        <f t="shared" si="1"/>
        <v>314345.01868594933</v>
      </c>
      <c r="G47" s="37">
        <f t="shared" si="6"/>
        <v>1458747.8879330237</v>
      </c>
      <c r="H47" s="37"/>
      <c r="I47" s="5"/>
      <c r="J47" s="5"/>
      <c r="K47" s="5"/>
    </row>
    <row r="48" spans="1:11" ht="15" customHeight="1">
      <c r="A48" s="7">
        <f t="shared" si="5"/>
        <v>62</v>
      </c>
      <c r="B48" s="25">
        <f t="shared" si="2"/>
        <v>1</v>
      </c>
      <c r="C48" s="26">
        <f t="shared" si="0"/>
        <v>3000</v>
      </c>
      <c r="D48" s="28">
        <f t="shared" si="3"/>
        <v>1942702.67216434</v>
      </c>
      <c r="E48" s="7">
        <f t="shared" si="4"/>
        <v>135000</v>
      </c>
      <c r="F48" s="28">
        <f t="shared" si="1"/>
        <v>328452.09433995752</v>
      </c>
      <c r="G48" s="37">
        <f t="shared" si="6"/>
        <v>1614250.5778243826</v>
      </c>
      <c r="H48" s="37"/>
      <c r="I48" s="5"/>
      <c r="J48" s="5"/>
      <c r="K48" s="5"/>
    </row>
    <row r="49" spans="1:11" ht="15" customHeight="1">
      <c r="A49" s="7">
        <f t="shared" si="5"/>
        <v>63</v>
      </c>
      <c r="B49" s="25">
        <f t="shared" si="2"/>
        <v>1</v>
      </c>
      <c r="C49" s="26">
        <f t="shared" si="0"/>
        <v>3000</v>
      </c>
      <c r="D49" s="28">
        <f t="shared" si="3"/>
        <v>2128223.0036302209</v>
      </c>
      <c r="E49" s="7">
        <f t="shared" si="4"/>
        <v>138000</v>
      </c>
      <c r="F49" s="28">
        <f t="shared" si="1"/>
        <v>343052.91764185601</v>
      </c>
      <c r="G49" s="37">
        <f t="shared" si="6"/>
        <v>1785170.0859883649</v>
      </c>
      <c r="H49" s="37"/>
      <c r="I49" s="5"/>
      <c r="J49" s="5"/>
      <c r="K49" s="5"/>
    </row>
    <row r="50" spans="1:11" ht="15" customHeight="1">
      <c r="A50" s="7">
        <f t="shared" si="5"/>
        <v>64</v>
      </c>
      <c r="B50" s="25">
        <f t="shared" si="2"/>
        <v>1</v>
      </c>
      <c r="C50" s="26">
        <f t="shared" si="0"/>
        <v>3000</v>
      </c>
      <c r="D50" s="28">
        <f t="shared" si="3"/>
        <v>2331146.4218458086</v>
      </c>
      <c r="E50" s="7">
        <f t="shared" si="4"/>
        <v>141000</v>
      </c>
      <c r="F50" s="28">
        <f t="shared" si="1"/>
        <v>358164.76975932095</v>
      </c>
      <c r="G50" s="37">
        <f t="shared" si="6"/>
        <v>1972981.6520864877</v>
      </c>
      <c r="H50" s="37"/>
      <c r="I50" s="5"/>
      <c r="J50" s="5"/>
      <c r="K50" s="5"/>
    </row>
    <row r="51" spans="1:11" ht="15" customHeight="1">
      <c r="A51" s="7">
        <f t="shared" si="5"/>
        <v>65</v>
      </c>
      <c r="B51" s="25">
        <f t="shared" si="2"/>
        <v>1</v>
      </c>
      <c r="C51" s="26">
        <f t="shared" si="0"/>
        <v>3000</v>
      </c>
      <c r="D51" s="28">
        <f t="shared" si="3"/>
        <v>2553105.4563889923</v>
      </c>
      <c r="E51" s="7">
        <f t="shared" si="4"/>
        <v>144000</v>
      </c>
      <c r="F51" s="28">
        <f t="shared" si="1"/>
        <v>373805.53670089715</v>
      </c>
      <c r="G51" s="37">
        <f t="shared" si="6"/>
        <v>2179299.9196880953</v>
      </c>
      <c r="H51" s="37"/>
      <c r="I51" s="5"/>
      <c r="J51" s="5"/>
      <c r="K51" s="5"/>
    </row>
    <row r="52" spans="1:11" ht="15" customHeight="1">
      <c r="A52" s="7">
        <f t="shared" si="5"/>
        <v>66</v>
      </c>
      <c r="B52" s="25">
        <f t="shared" si="2"/>
        <v>1</v>
      </c>
      <c r="C52" s="26">
        <f t="shared" si="0"/>
        <v>3000</v>
      </c>
      <c r="D52" s="28">
        <f t="shared" si="3"/>
        <v>2795885.7793727191</v>
      </c>
      <c r="E52" s="7">
        <f t="shared" si="4"/>
        <v>147000</v>
      </c>
      <c r="F52" s="28">
        <f t="shared" si="1"/>
        <v>389993.73048542853</v>
      </c>
      <c r="G52" s="37">
        <f t="shared" si="6"/>
        <v>2405892.0488872905</v>
      </c>
      <c r="H52" s="37"/>
      <c r="I52" s="5"/>
      <c r="J52" s="5"/>
      <c r="K52" s="5"/>
    </row>
    <row r="53" spans="1:11" ht="15" customHeight="1">
      <c r="A53" s="7">
        <f t="shared" si="5"/>
        <v>67</v>
      </c>
      <c r="B53" s="25">
        <f t="shared" si="2"/>
        <v>1</v>
      </c>
      <c r="C53" s="26">
        <f t="shared" si="0"/>
        <v>3000</v>
      </c>
      <c r="D53" s="28">
        <f t="shared" si="3"/>
        <v>3061440.5712711089</v>
      </c>
      <c r="E53" s="7">
        <f t="shared" si="4"/>
        <v>150000</v>
      </c>
      <c r="F53" s="28">
        <f t="shared" si="1"/>
        <v>406748.5110524185</v>
      </c>
      <c r="G53" s="37">
        <f t="shared" si="6"/>
        <v>2654692.0602186904</v>
      </c>
      <c r="H53" s="37"/>
      <c r="I53" s="5"/>
      <c r="J53" s="5"/>
      <c r="K53" s="5"/>
    </row>
    <row r="54" spans="1:11" ht="15" customHeight="1">
      <c r="A54" s="7">
        <f t="shared" si="5"/>
        <v>68</v>
      </c>
      <c r="B54" s="25">
        <f t="shared" si="2"/>
        <v>1</v>
      </c>
      <c r="C54" s="26">
        <f t="shared" si="0"/>
        <v>3000</v>
      </c>
      <c r="D54" s="28">
        <f t="shared" si="3"/>
        <v>3351906.2343591503</v>
      </c>
      <c r="E54" s="7">
        <f t="shared" si="4"/>
        <v>153000</v>
      </c>
      <c r="F54" s="28">
        <f t="shared" si="1"/>
        <v>424089.70893925312</v>
      </c>
      <c r="G54" s="37">
        <f t="shared" si="6"/>
        <v>2927816.5254198974</v>
      </c>
      <c r="H54" s="37"/>
      <c r="I54" s="5"/>
      <c r="J54" s="5"/>
      <c r="K54" s="5"/>
    </row>
    <row r="55" spans="1:11" ht="15" customHeight="1">
      <c r="A55" s="7">
        <f t="shared" si="5"/>
        <v>69</v>
      </c>
      <c r="B55" s="25">
        <f t="shared" si="2"/>
        <v>1</v>
      </c>
      <c r="C55" s="26">
        <f t="shared" si="0"/>
        <v>3000</v>
      </c>
      <c r="D55" s="28">
        <f t="shared" si="3"/>
        <v>3669619.5801814264</v>
      </c>
      <c r="E55" s="7">
        <f t="shared" si="4"/>
        <v>156000</v>
      </c>
      <c r="F55" s="28">
        <f t="shared" si="1"/>
        <v>442037.84875212697</v>
      </c>
      <c r="G55" s="37">
        <f t="shared" si="6"/>
        <v>3227581.7314292993</v>
      </c>
      <c r="H55" s="37"/>
      <c r="I55" s="5"/>
      <c r="J55" s="5"/>
      <c r="K55" s="5"/>
    </row>
    <row r="56" spans="1:11" ht="15" customHeight="1">
      <c r="A56" s="7">
        <f t="shared" si="5"/>
        <v>70</v>
      </c>
      <c r="B56" s="25">
        <f t="shared" si="2"/>
        <v>1</v>
      </c>
      <c r="C56" s="26">
        <f t="shared" si="0"/>
        <v>3000</v>
      </c>
      <c r="D56" s="28">
        <f t="shared" si="3"/>
        <v>4017136.6293239584</v>
      </c>
      <c r="E56" s="7">
        <f t="shared" si="4"/>
        <v>159000</v>
      </c>
      <c r="F56" s="28">
        <f t="shared" si="1"/>
        <v>460614.17345845141</v>
      </c>
      <c r="G56" s="37">
        <f t="shared" si="6"/>
        <v>3556522.455865507</v>
      </c>
      <c r="H56" s="37"/>
      <c r="I56" s="5"/>
      <c r="J56" s="5"/>
      <c r="K56" s="5"/>
    </row>
    <row r="57" spans="1:11" ht="15" customHeight="1">
      <c r="A57" s="7">
        <f t="shared" si="5"/>
        <v>71</v>
      </c>
      <c r="B57" s="25">
        <f t="shared" si="2"/>
        <v>1</v>
      </c>
      <c r="C57" s="26">
        <f t="shared" si="0"/>
        <v>3000</v>
      </c>
      <c r="D57" s="28">
        <f t="shared" si="3"/>
        <v>4397253.174734327</v>
      </c>
      <c r="E57" s="7">
        <f t="shared" si="4"/>
        <v>162000</v>
      </c>
      <c r="F57" s="28">
        <f t="shared" si="1"/>
        <v>479840.66952949716</v>
      </c>
      <c r="G57" s="37">
        <f t="shared" si="6"/>
        <v>3917412.5052048299</v>
      </c>
      <c r="H57" s="37"/>
      <c r="I57" s="5"/>
      <c r="J57" s="5"/>
      <c r="K57" s="5"/>
    </row>
    <row r="58" spans="1:11" ht="15" customHeight="1">
      <c r="A58" s="7">
        <f t="shared" si="5"/>
        <v>72</v>
      </c>
      <c r="B58" s="25">
        <f t="shared" si="2"/>
        <v>1</v>
      </c>
      <c r="C58" s="26">
        <f t="shared" si="0"/>
        <v>3000</v>
      </c>
      <c r="D58" s="28">
        <f t="shared" si="3"/>
        <v>4813027.2740230532</v>
      </c>
      <c r="E58" s="7">
        <f t="shared" si="4"/>
        <v>165000</v>
      </c>
      <c r="F58" s="28">
        <f t="shared" si="1"/>
        <v>499740.09296302951</v>
      </c>
      <c r="G58" s="37">
        <f t="shared" si="6"/>
        <v>4313287.1810600236</v>
      </c>
      <c r="H58" s="37"/>
      <c r="I58" s="5"/>
      <c r="J58" s="5"/>
      <c r="K58" s="5"/>
    </row>
    <row r="59" spans="1:11" ht="15" customHeight="1">
      <c r="A59" s="7">
        <f t="shared" si="5"/>
        <v>73</v>
      </c>
      <c r="B59" s="25">
        <f t="shared" si="2"/>
        <v>1</v>
      </c>
      <c r="C59" s="26">
        <f t="shared" si="0"/>
        <v>3000</v>
      </c>
      <c r="D59" s="28">
        <f t="shared" si="3"/>
        <v>5267803.8516980028</v>
      </c>
      <c r="E59" s="7">
        <f t="shared" si="4"/>
        <v>168000</v>
      </c>
      <c r="F59" s="28">
        <f t="shared" si="1"/>
        <v>520335.99621673551</v>
      </c>
      <c r="G59" s="37">
        <f t="shared" si="6"/>
        <v>4747467.855481267</v>
      </c>
      <c r="H59" s="37"/>
      <c r="I59" s="5"/>
      <c r="J59" s="5"/>
      <c r="K59" s="5"/>
    </row>
    <row r="60" spans="1:11" ht="15" customHeight="1">
      <c r="A60" s="7">
        <f t="shared" si="5"/>
        <v>74</v>
      </c>
      <c r="B60" s="25">
        <f t="shared" si="2"/>
        <v>1</v>
      </c>
      <c r="C60" s="26">
        <f t="shared" si="0"/>
        <v>3000</v>
      </c>
      <c r="D60" s="28">
        <f t="shared" si="3"/>
        <v>5765241.6092580669</v>
      </c>
      <c r="E60" s="7">
        <f t="shared" si="4"/>
        <v>171000</v>
      </c>
      <c r="F60" s="28">
        <f t="shared" si="1"/>
        <v>541652.75608432118</v>
      </c>
      <c r="G60" s="37">
        <f t="shared" si="6"/>
        <v>5223588.8531737458</v>
      </c>
      <c r="H60" s="37"/>
      <c r="I60" s="5"/>
      <c r="J60" s="5"/>
      <c r="K60" s="5"/>
    </row>
    <row r="61" spans="1:11" ht="15" customHeight="1">
      <c r="A61" s="7">
        <f t="shared" si="5"/>
        <v>75</v>
      </c>
      <c r="B61" s="25">
        <f t="shared" si="2"/>
        <v>1</v>
      </c>
      <c r="C61" s="26">
        <f t="shared" si="0"/>
        <v>3000</v>
      </c>
      <c r="D61" s="28">
        <f t="shared" si="3"/>
        <v>6309342.4596392522</v>
      </c>
      <c r="E61" s="7">
        <f t="shared" si="4"/>
        <v>174000</v>
      </c>
      <c r="F61" s="28">
        <f t="shared" si="1"/>
        <v>563715.60254727234</v>
      </c>
      <c r="G61" s="37">
        <f t="shared" si="6"/>
        <v>5745626.8570919801</v>
      </c>
      <c r="H61" s="37"/>
      <c r="I61" s="5"/>
      <c r="J61" s="5"/>
      <c r="K61" s="5"/>
    </row>
    <row r="62" spans="1:11" ht="15" customHeight="1">
      <c r="A62" s="7">
        <f t="shared" si="5"/>
        <v>76</v>
      </c>
      <c r="B62" s="25">
        <f t="shared" si="2"/>
        <v>0</v>
      </c>
      <c r="C62" s="26">
        <f t="shared" si="0"/>
        <v>0</v>
      </c>
      <c r="D62" s="28">
        <f t="shared" si="3"/>
        <v>6901202.3021218274</v>
      </c>
      <c r="E62" s="7">
        <f t="shared" si="4"/>
        <v>174000</v>
      </c>
      <c r="F62" s="28">
        <f t="shared" si="1"/>
        <v>583445.64863642678</v>
      </c>
      <c r="G62" s="37">
        <f t="shared" si="6"/>
        <v>6317756.6534854006</v>
      </c>
      <c r="H62" s="37"/>
      <c r="I62" s="5"/>
      <c r="J62" s="5"/>
      <c r="K62" s="5"/>
    </row>
    <row r="63" spans="1:11" ht="15" customHeight="1">
      <c r="A63" s="7">
        <f t="shared" si="5"/>
        <v>77</v>
      </c>
      <c r="B63" s="25">
        <f t="shared" si="2"/>
        <v>0</v>
      </c>
      <c r="C63" s="26">
        <f t="shared" si="0"/>
        <v>0</v>
      </c>
      <c r="D63" s="28">
        <f t="shared" si="3"/>
        <v>7548582.6802837308</v>
      </c>
      <c r="E63" s="7">
        <f t="shared" si="4"/>
        <v>174000</v>
      </c>
      <c r="F63" s="28">
        <f t="shared" si="1"/>
        <v>603866.24633870169</v>
      </c>
      <c r="G63" s="37">
        <f t="shared" si="6"/>
        <v>6944716.433945029</v>
      </c>
      <c r="H63" s="37"/>
      <c r="I63" s="5"/>
      <c r="J63" s="5"/>
      <c r="K63" s="5"/>
    </row>
    <row r="64" spans="1:11" ht="15" customHeight="1">
      <c r="A64" s="7">
        <f t="shared" si="5"/>
        <v>78</v>
      </c>
      <c r="B64" s="25">
        <f t="shared" si="2"/>
        <v>0</v>
      </c>
      <c r="C64" s="26">
        <f t="shared" si="0"/>
        <v>0</v>
      </c>
      <c r="D64" s="28">
        <f t="shared" si="3"/>
        <v>8256691.8033340713</v>
      </c>
      <c r="E64" s="7">
        <f t="shared" si="4"/>
        <v>174000</v>
      </c>
      <c r="F64" s="28">
        <f t="shared" si="1"/>
        <v>625001.56496055622</v>
      </c>
      <c r="G64" s="37">
        <f t="shared" si="6"/>
        <v>7631690.2383735152</v>
      </c>
      <c r="H64" s="37"/>
      <c r="I64" s="5"/>
      <c r="J64" s="5"/>
      <c r="K64" s="5"/>
    </row>
    <row r="65" spans="1:11" ht="15" customHeight="1">
      <c r="A65" s="7">
        <f t="shared" si="5"/>
        <v>79</v>
      </c>
      <c r="B65" s="25">
        <f t="shared" si="2"/>
        <v>0</v>
      </c>
      <c r="C65" s="26">
        <f t="shared" si="0"/>
        <v>0</v>
      </c>
      <c r="D65" s="28">
        <f t="shared" si="3"/>
        <v>9031226.4464302845</v>
      </c>
      <c r="E65" s="7">
        <f t="shared" si="4"/>
        <v>174000</v>
      </c>
      <c r="F65" s="28">
        <f t="shared" si="1"/>
        <v>646876.61973417562</v>
      </c>
      <c r="G65" s="37">
        <f t="shared" si="6"/>
        <v>8384349.826696109</v>
      </c>
      <c r="H65" s="37"/>
      <c r="I65" s="5"/>
      <c r="J65" s="5"/>
      <c r="K65" s="5"/>
    </row>
    <row r="66" spans="1:11" ht="15" customHeight="1">
      <c r="A66" s="7">
        <f t="shared" si="5"/>
        <v>80</v>
      </c>
      <c r="B66" s="25">
        <f t="shared" si="2"/>
        <v>0</v>
      </c>
      <c r="C66" s="26">
        <f t="shared" si="0"/>
        <v>0</v>
      </c>
      <c r="D66" s="28">
        <f t="shared" si="3"/>
        <v>9878417.7815340571</v>
      </c>
      <c r="E66" s="7">
        <f t="shared" si="4"/>
        <v>174000</v>
      </c>
      <c r="F66" s="28">
        <f t="shared" si="1"/>
        <v>669517.30142487166</v>
      </c>
      <c r="G66" s="37">
        <f t="shared" si="6"/>
        <v>9208900.480109185</v>
      </c>
      <c r="H66" s="37"/>
      <c r="I66" s="5"/>
      <c r="J66" s="5"/>
      <c r="K66" s="5"/>
    </row>
    <row r="67" spans="1:11" ht="15" customHeight="1">
      <c r="A67" s="7">
        <f t="shared" si="5"/>
        <v>81</v>
      </c>
      <c r="B67" s="25">
        <f t="shared" si="2"/>
        <v>0</v>
      </c>
      <c r="C67" s="26">
        <f t="shared" si="0"/>
        <v>0</v>
      </c>
      <c r="D67" s="28">
        <f t="shared" si="3"/>
        <v>10805081.507517654</v>
      </c>
      <c r="E67" s="7">
        <f t="shared" si="4"/>
        <v>174000</v>
      </c>
      <c r="F67" s="28">
        <f t="shared" si="1"/>
        <v>692950.40697474207</v>
      </c>
      <c r="G67" s="37">
        <f t="shared" si="6"/>
        <v>10112131.100542912</v>
      </c>
      <c r="H67" s="37"/>
      <c r="I67" s="5"/>
      <c r="J67" s="5"/>
      <c r="K67" s="5"/>
    </row>
    <row r="68" spans="1:11" ht="15" customHeight="1">
      <c r="A68" s="7">
        <f t="shared" si="5"/>
        <v>82</v>
      </c>
      <c r="B68" s="25">
        <f t="shared" si="2"/>
        <v>0</v>
      </c>
      <c r="C68" s="26">
        <f t="shared" si="0"/>
        <v>0</v>
      </c>
      <c r="D68" s="28">
        <f t="shared" si="3"/>
        <v>11818672.682820007</v>
      </c>
      <c r="E68" s="7">
        <f t="shared" si="4"/>
        <v>174000</v>
      </c>
      <c r="F68" s="28">
        <f t="shared" si="1"/>
        <v>717203.67121885798</v>
      </c>
      <c r="G68" s="37">
        <f t="shared" si="6"/>
        <v>11101469.01160115</v>
      </c>
      <c r="H68" s="37"/>
      <c r="I68" s="5"/>
      <c r="J68" s="5"/>
      <c r="K68" s="5"/>
    </row>
    <row r="69" spans="1:11" ht="15" customHeight="1">
      <c r="A69" s="7">
        <f t="shared" si="5"/>
        <v>83</v>
      </c>
      <c r="B69" s="25">
        <f t="shared" si="2"/>
        <v>0</v>
      </c>
      <c r="C69" s="26">
        <f t="shared" ref="C69:C78" si="7">$C$2*B69</f>
        <v>0</v>
      </c>
      <c r="D69" s="28">
        <f t="shared" si="3"/>
        <v>12927345.70178416</v>
      </c>
      <c r="E69" s="7">
        <f t="shared" si="4"/>
        <v>174000</v>
      </c>
      <c r="F69" s="28">
        <f t="shared" si="1"/>
        <v>742305.79971151799</v>
      </c>
      <c r="G69" s="37">
        <f t="shared" si="6"/>
        <v>12185039.902072642</v>
      </c>
      <c r="H69" s="37"/>
      <c r="I69" s="5"/>
      <c r="J69" s="5"/>
      <c r="K69" s="5"/>
    </row>
    <row r="70" spans="1:11" ht="15" customHeight="1">
      <c r="A70" s="7">
        <f t="shared" si="5"/>
        <v>84</v>
      </c>
      <c r="B70" s="25">
        <f t="shared" ref="B70:B78" si="8">IF(A70&gt;75,0,1)</f>
        <v>0</v>
      </c>
      <c r="C70" s="26">
        <f t="shared" si="7"/>
        <v>0</v>
      </c>
      <c r="D70" s="28">
        <f t="shared" ref="D70:D78" si="9">(C70+D69)*(1+$H$2/12)^12</f>
        <v>14140019.897188865</v>
      </c>
      <c r="E70" s="7">
        <f t="shared" ref="E70:E78" si="10">E69+C70</f>
        <v>174000</v>
      </c>
      <c r="F70" s="28">
        <f t="shared" si="1"/>
        <v>768286.50270142104</v>
      </c>
      <c r="G70" s="37">
        <f t="shared" si="6"/>
        <v>13371733.394487444</v>
      </c>
      <c r="H70" s="37"/>
      <c r="I70" s="5"/>
      <c r="J70" s="5"/>
      <c r="K70" s="5"/>
    </row>
    <row r="71" spans="1:11" ht="15" customHeight="1">
      <c r="A71" s="7">
        <f t="shared" ref="A71:A78" si="11">A70+1</f>
        <v>85</v>
      </c>
      <c r="B71" s="25">
        <f t="shared" si="8"/>
        <v>0</v>
      </c>
      <c r="C71" s="26">
        <f t="shared" si="7"/>
        <v>0</v>
      </c>
      <c r="D71" s="28">
        <f t="shared" si="9"/>
        <v>15466451.296750141</v>
      </c>
      <c r="E71" s="7">
        <f t="shared" si="10"/>
        <v>174000</v>
      </c>
      <c r="F71" s="28">
        <f t="shared" ref="F71:F78" si="12">(F70+C71)*(1+3.5%)</f>
        <v>795176.53029597073</v>
      </c>
      <c r="G71" s="37">
        <f t="shared" ref="G71:G78" si="13">D71-F71</f>
        <v>14671274.766454171</v>
      </c>
      <c r="H71" s="37"/>
      <c r="I71" s="5"/>
      <c r="J71" s="5"/>
      <c r="K71" s="5"/>
    </row>
    <row r="72" spans="1:11" ht="15" customHeight="1">
      <c r="A72" s="7">
        <f t="shared" si="11"/>
        <v>86</v>
      </c>
      <c r="B72" s="25">
        <f t="shared" si="8"/>
        <v>0</v>
      </c>
      <c r="C72" s="26">
        <f t="shared" si="7"/>
        <v>0</v>
      </c>
      <c r="D72" s="28">
        <f t="shared" si="9"/>
        <v>16917311.110877644</v>
      </c>
      <c r="E72" s="7">
        <f t="shared" si="10"/>
        <v>174000</v>
      </c>
      <c r="F72" s="28">
        <f t="shared" si="12"/>
        <v>823007.70885632967</v>
      </c>
      <c r="G72" s="37">
        <f t="shared" si="13"/>
        <v>16094303.402021315</v>
      </c>
      <c r="H72" s="37"/>
      <c r="I72" s="5"/>
      <c r="J72" s="5"/>
      <c r="K72" s="5"/>
    </row>
    <row r="73" spans="1:11" ht="15" customHeight="1">
      <c r="A73" s="7">
        <f t="shared" si="11"/>
        <v>87</v>
      </c>
      <c r="B73" s="25">
        <f t="shared" si="8"/>
        <v>0</v>
      </c>
      <c r="C73" s="26">
        <f t="shared" si="7"/>
        <v>0</v>
      </c>
      <c r="D73" s="28">
        <f t="shared" si="9"/>
        <v>18504271.583123948</v>
      </c>
      <c r="E73" s="7">
        <f t="shared" si="10"/>
        <v>174000</v>
      </c>
      <c r="F73" s="28">
        <f t="shared" si="12"/>
        <v>851812.97866630112</v>
      </c>
      <c r="G73" s="37">
        <f t="shared" si="13"/>
        <v>17652458.604457647</v>
      </c>
      <c r="H73" s="37"/>
      <c r="I73" s="5"/>
      <c r="J73" s="5"/>
      <c r="K73" s="5"/>
    </row>
    <row r="74" spans="1:11" ht="15" customHeight="1">
      <c r="A74" s="7">
        <f t="shared" si="11"/>
        <v>88</v>
      </c>
      <c r="B74" s="25">
        <f t="shared" si="8"/>
        <v>0</v>
      </c>
      <c r="C74" s="26">
        <f t="shared" si="7"/>
        <v>0</v>
      </c>
      <c r="D74" s="28">
        <f t="shared" si="9"/>
        <v>20240099.893998157</v>
      </c>
      <c r="E74" s="7">
        <f t="shared" si="10"/>
        <v>174000</v>
      </c>
      <c r="F74" s="28">
        <f t="shared" si="12"/>
        <v>881626.43291962158</v>
      </c>
      <c r="G74" s="37">
        <f t="shared" si="13"/>
        <v>19358473.461078536</v>
      </c>
      <c r="H74" s="37"/>
      <c r="I74" s="5"/>
      <c r="J74" s="5"/>
      <c r="K74" s="5"/>
    </row>
    <row r="75" spans="1:11" ht="15" customHeight="1">
      <c r="A75" s="7">
        <f t="shared" si="11"/>
        <v>89</v>
      </c>
      <c r="B75" s="25">
        <f t="shared" si="8"/>
        <v>0</v>
      </c>
      <c r="C75" s="26">
        <f t="shared" si="7"/>
        <v>0</v>
      </c>
      <c r="D75" s="28">
        <f t="shared" si="9"/>
        <v>22138760.873604942</v>
      </c>
      <c r="E75" s="7">
        <f t="shared" si="10"/>
        <v>174000</v>
      </c>
      <c r="F75" s="28">
        <f t="shared" si="12"/>
        <v>912483.35807180824</v>
      </c>
      <c r="G75" s="37">
        <f t="shared" si="13"/>
        <v>21226277.515533134</v>
      </c>
      <c r="H75" s="37"/>
      <c r="I75" s="5"/>
      <c r="J75" s="5"/>
      <c r="K75" s="5"/>
    </row>
    <row r="76" spans="1:11" ht="15" customHeight="1">
      <c r="A76" s="7">
        <f t="shared" si="11"/>
        <v>90</v>
      </c>
      <c r="B76" s="25">
        <f t="shared" si="8"/>
        <v>0</v>
      </c>
      <c r="C76" s="26">
        <f t="shared" si="7"/>
        <v>0</v>
      </c>
      <c r="D76" s="28">
        <f t="shared" si="9"/>
        <v>24215529.349437591</v>
      </c>
      <c r="E76" s="7">
        <f t="shared" si="10"/>
        <v>174000</v>
      </c>
      <c r="F76" s="28">
        <f t="shared" si="12"/>
        <v>944420.2756043215</v>
      </c>
      <c r="G76" s="37">
        <f t="shared" si="13"/>
        <v>23271109.073833268</v>
      </c>
      <c r="H76" s="37"/>
      <c r="I76" s="5"/>
      <c r="J76" s="5"/>
      <c r="K76" s="5"/>
    </row>
    <row r="77" spans="1:11" ht="15" customHeight="1">
      <c r="A77" s="7">
        <f t="shared" si="11"/>
        <v>91</v>
      </c>
      <c r="B77" s="25">
        <f t="shared" si="8"/>
        <v>0</v>
      </c>
      <c r="C77" s="26">
        <f t="shared" si="7"/>
        <v>0</v>
      </c>
      <c r="D77" s="28">
        <f t="shared" si="9"/>
        <v>26487113.033168998</v>
      </c>
      <c r="E77" s="7">
        <f t="shared" si="10"/>
        <v>174000</v>
      </c>
      <c r="F77" s="28">
        <f t="shared" si="12"/>
        <v>977474.98525047267</v>
      </c>
      <c r="G77" s="37">
        <f t="shared" si="13"/>
        <v>25509638.047918525</v>
      </c>
      <c r="H77" s="37"/>
      <c r="I77" s="5"/>
      <c r="J77" s="5"/>
      <c r="K77" s="5"/>
    </row>
    <row r="78" spans="1:11" ht="15" customHeight="1">
      <c r="A78" s="7">
        <f t="shared" si="11"/>
        <v>92</v>
      </c>
      <c r="B78" s="25">
        <f t="shared" si="8"/>
        <v>0</v>
      </c>
      <c r="C78" s="26">
        <f t="shared" si="7"/>
        <v>0</v>
      </c>
      <c r="D78" s="28">
        <f t="shared" si="9"/>
        <v>28971786.935071275</v>
      </c>
      <c r="E78" s="7">
        <f t="shared" si="10"/>
        <v>174000</v>
      </c>
      <c r="F78" s="28">
        <f t="shared" si="12"/>
        <v>1011686.6097342392</v>
      </c>
      <c r="G78" s="37">
        <f t="shared" si="13"/>
        <v>27960100.325337034</v>
      </c>
      <c r="H78" s="37"/>
    </row>
    <row r="79" spans="1:11">
      <c r="A79" s="8"/>
      <c r="B79" s="8"/>
      <c r="C79" s="20"/>
      <c r="D79" s="6"/>
      <c r="E79" s="8"/>
      <c r="F79" s="6"/>
      <c r="G79" s="6"/>
      <c r="H79" s="21"/>
    </row>
    <row r="80" spans="1:11">
      <c r="A80" s="8"/>
      <c r="B80" s="8"/>
      <c r="C80" s="20"/>
      <c r="D80" s="6"/>
      <c r="E80" s="8"/>
      <c r="F80" s="6"/>
      <c r="G80" s="6"/>
      <c r="H80" s="21"/>
    </row>
  </sheetData>
  <sheetProtection password="C6EF" sheet="1" objects="1" scenarios="1" formatCells="0" formatColumns="0" formatRows="0" insertColumns="0" insertRows="0" insertHyperlinks="0" deleteColumns="0" deleteRows="0" sort="0" autoFilter="0" pivotTables="0"/>
  <protectedRanges>
    <protectedRange sqref="A2:H2" name="区域1"/>
  </protectedRanges>
  <mergeCells count="78">
    <mergeCell ref="G6:H6"/>
    <mergeCell ref="A1:H1"/>
    <mergeCell ref="D2:E2"/>
    <mergeCell ref="G3:H3"/>
    <mergeCell ref="G4:H4"/>
    <mergeCell ref="G5:H5"/>
    <mergeCell ref="G18:H18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30:H30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42:H42"/>
    <mergeCell ref="G31:H31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  <mergeCell ref="G41:H41"/>
    <mergeCell ref="G54:H54"/>
    <mergeCell ref="G43:H43"/>
    <mergeCell ref="G44:H44"/>
    <mergeCell ref="G45:H45"/>
    <mergeCell ref="G46:H46"/>
    <mergeCell ref="G47:H47"/>
    <mergeCell ref="G48:H48"/>
    <mergeCell ref="G49:H49"/>
    <mergeCell ref="G50:H50"/>
    <mergeCell ref="G51:H51"/>
    <mergeCell ref="G52:H52"/>
    <mergeCell ref="G53:H53"/>
    <mergeCell ref="G66:H66"/>
    <mergeCell ref="G55:H55"/>
    <mergeCell ref="G56:H56"/>
    <mergeCell ref="G57:H57"/>
    <mergeCell ref="G58:H58"/>
    <mergeCell ref="G59:H59"/>
    <mergeCell ref="G60:H60"/>
    <mergeCell ref="G61:H61"/>
    <mergeCell ref="G62:H62"/>
    <mergeCell ref="G63:H63"/>
    <mergeCell ref="G64:H64"/>
    <mergeCell ref="G65:H65"/>
    <mergeCell ref="G78:H78"/>
    <mergeCell ref="G67:H67"/>
    <mergeCell ref="G68:H68"/>
    <mergeCell ref="G69:H69"/>
    <mergeCell ref="G70:H70"/>
    <mergeCell ref="G71:H71"/>
    <mergeCell ref="G72:H72"/>
    <mergeCell ref="G73:H73"/>
    <mergeCell ref="G74:H74"/>
    <mergeCell ref="G75:H75"/>
    <mergeCell ref="G76:H76"/>
    <mergeCell ref="G77:H77"/>
  </mergeCells>
  <phoneticPr fontId="1" type="noConversion"/>
  <dataValidations count="2">
    <dataValidation type="whole" allowBlank="1" showInputMessage="1" showErrorMessage="1" sqref="F2">
      <formula1>0</formula1>
      <formula2>65</formula2>
    </dataValidation>
    <dataValidation type="list" allowBlank="1" showInputMessage="1" showErrorMessage="1" sqref="H2">
      <formula1>$M$4:$M$7</formula1>
    </dataValidation>
  </dataValidations>
  <printOptions horizontalCentered="1"/>
  <pageMargins left="0.35433070866141736" right="0.27559055118110237" top="0.39370078740157483" bottom="0.35433070866141736" header="0.31496062992125984" footer="0.15748031496062992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备注</vt:lpstr>
      <vt:lpstr>双喜演示</vt:lpstr>
      <vt:lpstr>美满一生演示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</dc:creator>
  <cp:lastModifiedBy>fe</cp:lastModifiedBy>
  <cp:lastPrinted>2013-07-25T04:29:23Z</cp:lastPrinted>
  <dcterms:created xsi:type="dcterms:W3CDTF">2013-07-25T02:40:25Z</dcterms:created>
  <dcterms:modified xsi:type="dcterms:W3CDTF">2013-07-25T04:44:29Z</dcterms:modified>
</cp:coreProperties>
</file>